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visible" name="DADOS e Estimativa_old" sheetId="2" r:id="rId5"/>
    <sheet state="hidden" name="Cálculo da Estimativa" sheetId="3" r:id="rId6"/>
  </sheets>
  <definedNames>
    <definedName localSheetId="1" name="Excel_BuiltIn_Print_Titles">'DADOS e Estimativa_old'!$A$3:$IG$6</definedName>
    <definedName localSheetId="1" name="Excel_BuiltIn_Print_Area">'DADOS e Estimativa_old'!$A$3:$AA$8</definedName>
    <definedName localSheetId="0" name="Excel_BuiltIn_Print_Titles">'DADOS e Estimativa'!$A$4:$IG$7</definedName>
    <definedName localSheetId="2" name="Excel_BuiltIn_Print_Area">'DADOS e Estimativa_old'!$A$130:$Z$261</definedName>
    <definedName name="Excel_BuiltIn_Print_Area_2_1">'Cálculo da Estimativa'!$A$1:$K$13</definedName>
    <definedName localSheetId="2" name="Excel_BuiltIn_Print_Titles">'Cálculo da Estimativa'!$A$1:$HR$4</definedName>
    <definedName localSheetId="0" name="Excel_BuiltIn_Print_Area">'DADOS e Estimativa'!$A$4:$AA$9</definedName>
    <definedName hidden="1" localSheetId="0" name="_xlnm._FilterDatabase">'DADOS e Estimativa'!$A$5:$AA$256</definedName>
    <definedName hidden="1" localSheetId="1" name="_xlnm._FilterDatabase">'DADOS e Estimativa_old'!$A$4:$AA$255</definedName>
  </definedNames>
  <calcPr/>
  <extLst>
    <ext uri="GoogleSheetsCustomDataVersion1">
      <go:sheetsCustomData xmlns:go="http://customooxmlschemas.google.com/" r:id="rId7" roundtripDataSignature="AMtx7mjNtgUa80JuOdhBx/PWebUjRHNuNA=="/>
    </ext>
  </extLst>
</workbook>
</file>

<file path=xl/sharedStrings.xml><?xml version="1.0" encoding="utf-8"?>
<sst xmlns="http://schemas.openxmlformats.org/spreadsheetml/2006/main" count="786" uniqueCount="225">
  <si>
    <t>TOTAL ESTIMADO (COM DESVIO PADRÃO):</t>
  </si>
  <si>
    <t>TOTAL ESTIMADO (MÉDIA ARITMÉTICA):</t>
  </si>
  <si>
    <t>Média ( - )</t>
  </si>
  <si>
    <t>Média ( + )</t>
  </si>
  <si>
    <t>Grupo-Item</t>
  </si>
  <si>
    <t>Descrição</t>
  </si>
  <si>
    <t>Instatrec</t>
  </si>
  <si>
    <t>Interclima</t>
  </si>
  <si>
    <t>Uniar</t>
  </si>
  <si>
    <t>Frio Shopping</t>
  </si>
  <si>
    <t>Internet</t>
  </si>
  <si>
    <t>Banco de Preços</t>
  </si>
  <si>
    <t>qq</t>
  </si>
  <si>
    <t>x</t>
  </si>
  <si>
    <t>ss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</si>
  <si>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</si>
  <si>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</si>
  <si>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</si>
  <si>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</si>
  <si>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</si>
  <si>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</si>
  <si>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</si>
  <si>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</si>
  <si>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</si>
  <si>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</si>
  <si>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Circunscrição I</t>
  </si>
  <si>
    <t>1-1</t>
  </si>
  <si>
    <t>Split Hi-Wall 12.000 BTU's</t>
  </si>
  <si>
    <t>unid.</t>
  </si>
  <si>
    <t>1-2</t>
  </si>
  <si>
    <t>Instalação item 1</t>
  </si>
  <si>
    <t>1-3</t>
  </si>
  <si>
    <t>Split Hi-Wall 18.000 BTU's</t>
  </si>
  <si>
    <t>1-4</t>
  </si>
  <si>
    <t>Instalação item 3</t>
  </si>
  <si>
    <t>1-5</t>
  </si>
  <si>
    <t>Split Hi-Wall 30.000 BTU's</t>
  </si>
  <si>
    <t>1-6</t>
  </si>
  <si>
    <t>Instalação item 5</t>
  </si>
  <si>
    <t>1-7</t>
  </si>
  <si>
    <t>Split Piso-Teto 22.000 a 24.000 BTU's</t>
  </si>
  <si>
    <t>1-8</t>
  </si>
  <si>
    <t>Instalação item 7</t>
  </si>
  <si>
    <t>1-9</t>
  </si>
  <si>
    <t>Split Piso-Teto 28.000 a 30.000 BTU's</t>
  </si>
  <si>
    <t>1-10</t>
  </si>
  <si>
    <t>Instalação item 9</t>
  </si>
  <si>
    <t>1-11</t>
  </si>
  <si>
    <t>Split Piso-Teto 33.000 a 36.000 BTU's</t>
  </si>
  <si>
    <t>1-12</t>
  </si>
  <si>
    <t>Instalação item 11</t>
  </si>
  <si>
    <t>1-13</t>
  </si>
  <si>
    <t>Slipt-Cassete  22.000 a 24.000 BTU's</t>
  </si>
  <si>
    <t>1-14</t>
  </si>
  <si>
    <t>Instalação item 13</t>
  </si>
  <si>
    <t>1-15</t>
  </si>
  <si>
    <t>Slipt-Cassete  33.000 a 36.000 BTU's</t>
  </si>
  <si>
    <t>1-16</t>
  </si>
  <si>
    <t>Instalação item 15</t>
  </si>
  <si>
    <t>Circunscrição II</t>
  </si>
  <si>
    <t>2-17</t>
  </si>
  <si>
    <t>2-18</t>
  </si>
  <si>
    <t>Instalação item 17</t>
  </si>
  <si>
    <t>2-19</t>
  </si>
  <si>
    <t>2-20</t>
  </si>
  <si>
    <t>Instalação item 19</t>
  </si>
  <si>
    <t>2-21</t>
  </si>
  <si>
    <t>2-22</t>
  </si>
  <si>
    <t>Instalação item 21</t>
  </si>
  <si>
    <t>2-23</t>
  </si>
  <si>
    <t>2-24</t>
  </si>
  <si>
    <t>Instalação item 23</t>
  </si>
  <si>
    <t>2-25</t>
  </si>
  <si>
    <t>2-26</t>
  </si>
  <si>
    <t>Instalação item 25</t>
  </si>
  <si>
    <t>2-27</t>
  </si>
  <si>
    <t>2-28</t>
  </si>
  <si>
    <t>Instalação item 27</t>
  </si>
  <si>
    <t>2-29</t>
  </si>
  <si>
    <t>2-30</t>
  </si>
  <si>
    <t>Instalação item 29</t>
  </si>
  <si>
    <t>Circunscrição III</t>
  </si>
  <si>
    <t>3-31</t>
  </si>
  <si>
    <t>3-32</t>
  </si>
  <si>
    <t>Instalação item 31</t>
  </si>
  <si>
    <t>3-33</t>
  </si>
  <si>
    <t>3-34</t>
  </si>
  <si>
    <t>Instalação item 33</t>
  </si>
  <si>
    <t>3-35</t>
  </si>
  <si>
    <t>3-36</t>
  </si>
  <si>
    <t>Instalação item 35</t>
  </si>
  <si>
    <t>3-37</t>
  </si>
  <si>
    <t>3-38</t>
  </si>
  <si>
    <t>Instalação item 37</t>
  </si>
  <si>
    <t>3-39</t>
  </si>
  <si>
    <t>3-40</t>
  </si>
  <si>
    <t>Instalação item 39</t>
  </si>
  <si>
    <t>3-41</t>
  </si>
  <si>
    <t>3-42</t>
  </si>
  <si>
    <t>Instalação item 41</t>
  </si>
  <si>
    <t>3-43</t>
  </si>
  <si>
    <t>3-44</t>
  </si>
  <si>
    <t>Instalação item 43</t>
  </si>
  <si>
    <t>Circunscrição IV</t>
  </si>
  <si>
    <t>4-45</t>
  </si>
  <si>
    <t>4-46</t>
  </si>
  <si>
    <t>Instalação item 45</t>
  </si>
  <si>
    <t>4-47</t>
  </si>
  <si>
    <t>4-48</t>
  </si>
  <si>
    <t>Instalação item 47</t>
  </si>
  <si>
    <t>4-49</t>
  </si>
  <si>
    <t>4-50</t>
  </si>
  <si>
    <t>Instalação item 49</t>
  </si>
  <si>
    <t>4-51</t>
  </si>
  <si>
    <t>4-52</t>
  </si>
  <si>
    <t>Instalação item 51</t>
  </si>
  <si>
    <t>4-53</t>
  </si>
  <si>
    <t>4-54</t>
  </si>
  <si>
    <t>Instalação item 53</t>
  </si>
  <si>
    <t>4-55</t>
  </si>
  <si>
    <t>4-56</t>
  </si>
  <si>
    <t>Instalação item 55</t>
  </si>
  <si>
    <t>4-57</t>
  </si>
  <si>
    <t>4-58</t>
  </si>
  <si>
    <t>Instalação item 57</t>
  </si>
  <si>
    <t>Circunscrição V</t>
  </si>
  <si>
    <t>5-59</t>
  </si>
  <si>
    <t>5-60</t>
  </si>
  <si>
    <t>Instalação item 59</t>
  </si>
  <si>
    <t>5-61</t>
  </si>
  <si>
    <t>5-62</t>
  </si>
  <si>
    <t>Instalação item 61</t>
  </si>
  <si>
    <t>5-63</t>
  </si>
  <si>
    <t>5-64</t>
  </si>
  <si>
    <t>Instalação item 63</t>
  </si>
  <si>
    <t>5-65</t>
  </si>
  <si>
    <t>5-66</t>
  </si>
  <si>
    <t>Instalação item 65</t>
  </si>
  <si>
    <t>5-67</t>
  </si>
  <si>
    <t>5-68</t>
  </si>
  <si>
    <t>Instalação item 67</t>
  </si>
  <si>
    <t>5-69</t>
  </si>
  <si>
    <t>5-70</t>
  </si>
  <si>
    <t>Instalação item 69</t>
  </si>
  <si>
    <t>5-71</t>
  </si>
  <si>
    <t>5-72</t>
  </si>
  <si>
    <t>Instalação item 71</t>
  </si>
  <si>
    <t>Circunscrição VI</t>
  </si>
  <si>
    <t>6-73</t>
  </si>
  <si>
    <t>6-74</t>
  </si>
  <si>
    <t>Instalação item 73</t>
  </si>
  <si>
    <t>6-75</t>
  </si>
  <si>
    <t>6-76</t>
  </si>
  <si>
    <t>Instalação item 75</t>
  </si>
  <si>
    <t>6-77</t>
  </si>
  <si>
    <t>6-78</t>
  </si>
  <si>
    <t>Instalação item 77</t>
  </si>
  <si>
    <t>6-79</t>
  </si>
  <si>
    <t>6-80</t>
  </si>
  <si>
    <t>Instalação item 79</t>
  </si>
  <si>
    <t>6-81</t>
  </si>
  <si>
    <t>6-82</t>
  </si>
  <si>
    <t>Instalação item 81</t>
  </si>
  <si>
    <t>6-83</t>
  </si>
  <si>
    <t>6-84</t>
  </si>
  <si>
    <t>Instalação item 83</t>
  </si>
  <si>
    <t>6-85</t>
  </si>
  <si>
    <t>6-86</t>
  </si>
  <si>
    <t>Instalação item 85</t>
  </si>
  <si>
    <t>Circunscrição VII</t>
  </si>
  <si>
    <t>7-87</t>
  </si>
  <si>
    <t>7-88</t>
  </si>
  <si>
    <t>Instalação item 87</t>
  </si>
  <si>
    <t>7-89</t>
  </si>
  <si>
    <t>7-90</t>
  </si>
  <si>
    <t>Instalação item 89</t>
  </si>
  <si>
    <t>7-91</t>
  </si>
  <si>
    <t>7-92</t>
  </si>
  <si>
    <t>Instalação item 91</t>
  </si>
  <si>
    <t>7-93</t>
  </si>
  <si>
    <t>7-94</t>
  </si>
  <si>
    <t>Instalação item 93</t>
  </si>
  <si>
    <t>7-95</t>
  </si>
  <si>
    <t>7-96</t>
  </si>
  <si>
    <t>Instalação item 95</t>
  </si>
  <si>
    <t>7-97</t>
  </si>
  <si>
    <t>7-98</t>
  </si>
  <si>
    <t>Instalação item 97</t>
  </si>
  <si>
    <t>7-99</t>
  </si>
  <si>
    <t>7-100</t>
  </si>
  <si>
    <t>Instalação item 99</t>
  </si>
  <si>
    <t>Circunscrição VIII</t>
  </si>
  <si>
    <t>8-101</t>
  </si>
  <si>
    <t>8-102</t>
  </si>
  <si>
    <t>Instalação item 101</t>
  </si>
  <si>
    <t>8-103</t>
  </si>
  <si>
    <t>8-104</t>
  </si>
  <si>
    <t>Instalação item 103</t>
  </si>
  <si>
    <t>8-105</t>
  </si>
  <si>
    <t>8-106</t>
  </si>
  <si>
    <t>Instalação item 105</t>
  </si>
  <si>
    <t>8-107</t>
  </si>
  <si>
    <t>8-108</t>
  </si>
  <si>
    <t>Instalação item 107</t>
  </si>
  <si>
    <t>8-109</t>
  </si>
  <si>
    <t>8-110</t>
  </si>
  <si>
    <t>Instalação item 109</t>
  </si>
  <si>
    <t>8-111</t>
  </si>
  <si>
    <t>8-112</t>
  </si>
  <si>
    <t>Instalação item 111</t>
  </si>
  <si>
    <t>8-113</t>
  </si>
  <si>
    <t>8-114</t>
  </si>
  <si>
    <t>Instalação item 113</t>
  </si>
  <si>
    <t>Valor</t>
  </si>
  <si>
    <t>Unitário Estimado</t>
  </si>
  <si>
    <t>Subtotal</t>
  </si>
  <si>
    <t>XXXX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</si>
  <si>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</si>
  <si>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</si>
  <si>
    <t xml:space="preserve">VALOR TOTAL ESTIMADO: </t>
  </si>
  <si>
    <t>Banco de Preços 1</t>
  </si>
  <si>
    <t>Banco de Preços 2</t>
  </si>
  <si>
    <t>TOTAL ESTIMADO - TRT 15ª Região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</si>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</sst>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_(* #,##0.00_);_(* \(#,##0.00\);_(* \-??_);_(@_)"/>
    <numFmt numFmtId="166" formatCode="_(* #,##0_);_(* \(#,##0\);_(* \-??_);_(@_)"/>
    <numFmt numFmtId="167" formatCode="[$R$-416]\ #,##0.00;[Red]\-[$R$-416]\ #,##0.00"/>
  </numFmts>
  <fonts count="17">
    <font>
      <sz val="10.0"/>
      <color rgb="FF000000"/>
      <name val="Arial"/>
    </font>
    <font>
      <b/>
      <sz val="16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/>
    <font>
      <b/>
      <sz val="10.0"/>
      <name val="Arial"/>
    </font>
    <font>
      <b/>
      <sz val="12.0"/>
      <color theme="1"/>
      <name val="Arial"/>
    </font>
    <font>
      <sz val="9.0"/>
      <color theme="1"/>
      <name val="Arial"/>
    </font>
    <font>
      <color theme="1"/>
      <name val="Calibri"/>
    </font>
    <font>
      <sz val="9.0"/>
      <name val="Arial"/>
    </font>
    <font>
      <b/>
      <sz val="9.0"/>
      <color theme="1"/>
      <name val="Arial"/>
    </font>
    <font>
      <sz val="10.0"/>
      <name val="Arial"/>
    </font>
    <font>
      <i/>
      <sz val="10.0"/>
      <color theme="1"/>
      <name val="Arial"/>
    </font>
    <font>
      <b/>
      <sz val="14.0"/>
      <color theme="1"/>
      <name val="Arial"/>
    </font>
    <font>
      <b/>
      <sz val="13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87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</border>
    <border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 style="hair">
        <color rgb="FF000000"/>
      </left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hair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bottom style="hair">
        <color rgb="FF000000"/>
      </bottom>
    </border>
    <border>
      <top style="thick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/>
      <top style="medium">
        <color rgb="FF000000"/>
      </top>
    </border>
    <border>
      <top/>
      <bottom/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2" fontId="1" numFmtId="164" xfId="0" applyAlignment="1" applyFont="1" applyNumberFormat="1">
      <alignment horizontal="center" shrinkToFit="0" vertical="center" wrapText="1"/>
    </xf>
    <xf borderId="0" fillId="2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3" fontId="4" numFmtId="0" xfId="0" applyAlignment="1" applyFill="1" applyFont="1">
      <alignment horizontal="center" shrinkToFit="0" vertical="bottom" wrapText="0"/>
    </xf>
    <xf borderId="0" fillId="3" fontId="2" numFmtId="0" xfId="0" applyAlignment="1" applyFont="1">
      <alignment horizontal="center" shrinkToFit="0" vertical="bottom" wrapText="0"/>
    </xf>
    <xf borderId="1" fillId="2" fontId="5" numFmtId="0" xfId="0" applyAlignment="1" applyBorder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0" fontId="6" numFmtId="0" xfId="0" applyBorder="1" applyFont="1"/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shrinkToFit="0" vertical="bottom" wrapText="1"/>
    </xf>
    <xf borderId="11" fillId="2" fontId="2" numFmtId="0" xfId="0" applyAlignment="1" applyBorder="1" applyFont="1">
      <alignment horizontal="center" shrinkToFit="0" vertical="bottom" wrapText="1"/>
    </xf>
    <xf borderId="12" fillId="0" fontId="6" numFmtId="0" xfId="0" applyBorder="1" applyFont="1"/>
    <xf borderId="9" fillId="2" fontId="2" numFmtId="0" xfId="0" applyAlignment="1" applyBorder="1" applyFont="1">
      <alignment horizontal="center" shrinkToFit="0" vertical="bottom" wrapText="1"/>
    </xf>
    <xf borderId="13" fillId="2" fontId="2" numFmtId="0" xfId="0" applyAlignment="1" applyBorder="1" applyFont="1">
      <alignment horizontal="center" shrinkToFit="0" vertical="bottom" wrapText="1"/>
    </xf>
    <xf borderId="14" fillId="2" fontId="2" numFmtId="0" xfId="0" applyAlignment="1" applyBorder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right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3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0" fillId="0" fontId="3" numFmtId="165" xfId="0" applyAlignment="1" applyFont="1" applyNumberFormat="1">
      <alignment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24" fillId="2" fontId="8" numFmtId="0" xfId="0" applyAlignment="1" applyBorder="1" applyFont="1">
      <alignment horizontal="center" shrinkToFit="0" vertical="center" wrapText="1"/>
    </xf>
    <xf borderId="25" fillId="2" fontId="2" numFmtId="0" xfId="0" applyAlignment="1" applyBorder="1" applyFont="1">
      <alignment horizontal="center" shrinkToFit="0" vertical="bottom" wrapText="0"/>
    </xf>
    <xf borderId="26" fillId="2" fontId="2" numFmtId="0" xfId="0" applyAlignment="1" applyBorder="1" applyFont="1">
      <alignment horizontal="center" shrinkToFit="0" vertical="bottom" wrapText="0"/>
    </xf>
    <xf borderId="27" fillId="3" fontId="9" numFmtId="49" xfId="0" applyAlignment="1" applyBorder="1" applyFont="1" applyNumberFormat="1">
      <alignment horizontal="center" readingOrder="0" shrinkToFit="0" vertical="center" wrapText="0"/>
    </xf>
    <xf borderId="28" fillId="3" fontId="9" numFmtId="0" xfId="0" applyAlignment="1" applyBorder="1" applyFont="1">
      <alignment readingOrder="0" shrinkToFit="0" vertical="center" wrapText="1"/>
    </xf>
    <xf borderId="28" fillId="3" fontId="3" numFmtId="0" xfId="0" applyAlignment="1" applyBorder="1" applyFont="1">
      <alignment horizontal="center" readingOrder="0" shrinkToFit="0" vertical="center" wrapText="0"/>
    </xf>
    <xf borderId="28" fillId="3" fontId="3" numFmtId="0" xfId="0" applyAlignment="1" applyBorder="1" applyFont="1">
      <alignment horizontal="center" shrinkToFit="0" vertical="center" wrapText="0"/>
    </xf>
    <xf borderId="28" fillId="3" fontId="9" numFmtId="4" xfId="0" applyAlignment="1" applyBorder="1" applyFont="1" applyNumberFormat="1">
      <alignment horizontal="right" readingOrder="0" shrinkToFit="0" vertical="center" wrapText="0"/>
    </xf>
    <xf borderId="28" fillId="3" fontId="9" numFmtId="4" xfId="0" applyAlignment="1" applyBorder="1" applyFont="1" applyNumberFormat="1">
      <alignment horizontal="right" shrinkToFit="0" vertical="center" wrapText="0"/>
    </xf>
    <xf borderId="29" fillId="3" fontId="9" numFmtId="4" xfId="0" applyAlignment="1" applyBorder="1" applyFont="1" applyNumberFormat="1">
      <alignment horizontal="right" shrinkToFit="0" vertical="center" wrapText="0"/>
    </xf>
    <xf borderId="30" fillId="3" fontId="9" numFmtId="4" xfId="0" applyAlignment="1" applyBorder="1" applyFont="1" applyNumberFormat="1">
      <alignment horizontal="right" shrinkToFit="0" vertical="center" wrapText="0"/>
    </xf>
    <xf borderId="30" fillId="3" fontId="3" numFmtId="4" xfId="0" applyAlignment="1" applyBorder="1" applyFont="1" applyNumberFormat="1">
      <alignment horizontal="right" shrinkToFit="0" vertical="center" wrapText="0"/>
    </xf>
    <xf borderId="31" fillId="3" fontId="3" numFmtId="4" xfId="0" applyAlignment="1" applyBorder="1" applyFont="1" applyNumberFormat="1">
      <alignment horizontal="right" shrinkToFit="0" vertical="center" wrapText="0"/>
    </xf>
    <xf borderId="32" fillId="3" fontId="2" numFmtId="165" xfId="0" applyAlignment="1" applyBorder="1" applyFont="1" applyNumberFormat="1">
      <alignment horizontal="right" shrinkToFit="0" vertical="center" wrapText="0"/>
    </xf>
    <xf borderId="32" fillId="3" fontId="3" numFmtId="165" xfId="0" applyAlignment="1" applyBorder="1" applyFont="1" applyNumberFormat="1">
      <alignment horizontal="right" shrinkToFit="0" vertical="center" wrapText="0"/>
    </xf>
    <xf borderId="0" fillId="0" fontId="3" numFmtId="165" xfId="0" applyAlignment="1" applyFont="1" applyNumberFormat="1">
      <alignment readingOrder="0" shrinkToFit="0" vertical="bottom" wrapText="0"/>
    </xf>
    <xf borderId="0" fillId="0" fontId="10" numFmtId="10" xfId="0" applyFont="1" applyNumberFormat="1"/>
    <xf borderId="0" fillId="0" fontId="3" numFmtId="0" xfId="0" applyAlignment="1" applyFont="1">
      <alignment shrinkToFit="0" vertical="bottom" wrapText="0"/>
    </xf>
    <xf borderId="28" fillId="3" fontId="9" numFmtId="0" xfId="0" applyAlignment="1" applyBorder="1" applyFont="1">
      <alignment shrinkToFit="0" vertical="center" wrapText="1"/>
    </xf>
    <xf borderId="27" fillId="4" fontId="9" numFmtId="49" xfId="0" applyAlignment="1" applyBorder="1" applyFill="1" applyFont="1" applyNumberFormat="1">
      <alignment horizontal="center" readingOrder="0" shrinkToFit="0" vertical="center" wrapText="0"/>
    </xf>
    <xf borderId="9" fillId="4" fontId="9" numFmtId="0" xfId="0" applyAlignment="1" applyBorder="1" applyFont="1">
      <alignment readingOrder="0" shrinkToFit="0" vertical="center" wrapText="1"/>
    </xf>
    <xf borderId="9" fillId="4" fontId="3" numFmtId="0" xfId="0" applyAlignment="1" applyBorder="1" applyFont="1">
      <alignment horizontal="center" readingOrder="0" shrinkToFit="0" vertical="center" wrapText="0"/>
    </xf>
    <xf borderId="9" fillId="4" fontId="3" numFmtId="0" xfId="0" applyAlignment="1" applyBorder="1" applyFont="1">
      <alignment horizontal="center" shrinkToFit="0" vertical="center" wrapText="0"/>
    </xf>
    <xf borderId="9" fillId="4" fontId="9" numFmtId="4" xfId="0" applyAlignment="1" applyBorder="1" applyFont="1" applyNumberFormat="1">
      <alignment horizontal="right" readingOrder="0" shrinkToFit="0" vertical="center" wrapText="0"/>
    </xf>
    <xf borderId="9" fillId="4" fontId="9" numFmtId="4" xfId="0" applyAlignment="1" applyBorder="1" applyFont="1" applyNumberFormat="1">
      <alignment horizontal="right" shrinkToFit="0" vertical="center" wrapText="0"/>
    </xf>
    <xf borderId="33" fillId="4" fontId="9" numFmtId="4" xfId="0" applyAlignment="1" applyBorder="1" applyFont="1" applyNumberFormat="1">
      <alignment horizontal="right" shrinkToFit="0" vertical="center" wrapText="0"/>
    </xf>
    <xf borderId="34" fillId="4" fontId="9" numFmtId="4" xfId="0" applyAlignment="1" applyBorder="1" applyFont="1" applyNumberFormat="1">
      <alignment horizontal="right" shrinkToFit="0" vertical="center" wrapText="0"/>
    </xf>
    <xf borderId="34" fillId="4" fontId="3" numFmtId="4" xfId="0" applyAlignment="1" applyBorder="1" applyFont="1" applyNumberFormat="1">
      <alignment horizontal="right" shrinkToFit="0" vertical="center" wrapText="0"/>
    </xf>
    <xf borderId="35" fillId="4" fontId="3" numFmtId="4" xfId="0" applyAlignment="1" applyBorder="1" applyFont="1" applyNumberFormat="1">
      <alignment horizontal="right" shrinkToFit="0" vertical="center" wrapText="0"/>
    </xf>
    <xf borderId="32" fillId="4" fontId="2" numFmtId="165" xfId="0" applyAlignment="1" applyBorder="1" applyFont="1" applyNumberFormat="1">
      <alignment horizontal="right" shrinkToFit="0" vertical="center" wrapText="0"/>
    </xf>
    <xf borderId="32" fillId="4" fontId="3" numFmtId="165" xfId="0" applyAlignment="1" applyBorder="1" applyFont="1" applyNumberFormat="1">
      <alignment horizontal="right" shrinkToFit="0" vertical="center" wrapText="0"/>
    </xf>
    <xf borderId="28" fillId="4" fontId="9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horizontal="center" vertical="bottom"/>
    </xf>
    <xf borderId="9" fillId="4" fontId="11" numFmtId="4" xfId="0" applyAlignment="1" applyBorder="1" applyFont="1" applyNumberFormat="1">
      <alignment horizontal="right" readingOrder="0" shrinkToFit="0" vertical="center" wrapText="0"/>
    </xf>
    <xf borderId="28" fillId="3" fontId="11" numFmtId="4" xfId="0" applyAlignment="1" applyBorder="1" applyFont="1" applyNumberFormat="1">
      <alignment horizontal="right" readingOrder="0" shrinkToFit="0" vertical="center" wrapText="0"/>
    </xf>
    <xf borderId="36" fillId="3" fontId="3" numFmtId="4" xfId="0" applyAlignment="1" applyBorder="1" applyFont="1" applyNumberFormat="1">
      <alignment horizontal="right" shrinkToFit="0" vertical="center" wrapText="0"/>
    </xf>
    <xf borderId="9" fillId="3" fontId="3" numFmtId="0" xfId="0" applyAlignment="1" applyBorder="1" applyFont="1">
      <alignment horizontal="center" shrinkToFit="0" vertical="center" wrapText="0"/>
    </xf>
    <xf borderId="28" fillId="4" fontId="3" numFmtId="0" xfId="0" applyAlignment="1" applyBorder="1" applyFont="1">
      <alignment horizontal="center" readingOrder="0" shrinkToFit="0" vertical="center" wrapText="0"/>
    </xf>
    <xf borderId="28" fillId="4" fontId="3" numFmtId="0" xfId="0" applyAlignment="1" applyBorder="1" applyFont="1">
      <alignment horizontal="center" shrinkToFit="0" vertical="center" wrapText="0"/>
    </xf>
    <xf borderId="28" fillId="4" fontId="9" numFmtId="4" xfId="0" applyAlignment="1" applyBorder="1" applyFont="1" applyNumberFormat="1">
      <alignment horizontal="right" readingOrder="0" shrinkToFit="0" vertical="center" wrapText="0"/>
    </xf>
    <xf borderId="28" fillId="4" fontId="11" numFmtId="4" xfId="0" applyAlignment="1" applyBorder="1" applyFont="1" applyNumberFormat="1">
      <alignment horizontal="right" readingOrder="0" shrinkToFit="0" vertical="center" wrapText="0"/>
    </xf>
    <xf borderId="28" fillId="4" fontId="9" numFmtId="4" xfId="0" applyAlignment="1" applyBorder="1" applyFont="1" applyNumberFormat="1">
      <alignment horizontal="right" shrinkToFit="0" vertical="center" wrapText="0"/>
    </xf>
    <xf borderId="29" fillId="4" fontId="9" numFmtId="4" xfId="0" applyAlignment="1" applyBorder="1" applyFont="1" applyNumberFormat="1">
      <alignment horizontal="right" shrinkToFit="0" vertical="center" wrapText="0"/>
    </xf>
    <xf borderId="30" fillId="4" fontId="9" numFmtId="4" xfId="0" applyAlignment="1" applyBorder="1" applyFont="1" applyNumberFormat="1">
      <alignment horizontal="right" shrinkToFit="0" vertical="center" wrapText="0"/>
    </xf>
    <xf borderId="30" fillId="4" fontId="3" numFmtId="4" xfId="0" applyAlignment="1" applyBorder="1" applyFont="1" applyNumberFormat="1">
      <alignment horizontal="right" shrinkToFit="0" vertical="center" wrapText="0"/>
    </xf>
    <xf borderId="36" fillId="4" fontId="3" numFmtId="4" xfId="0" applyAlignment="1" applyBorder="1" applyFont="1" applyNumberFormat="1">
      <alignment horizontal="right" shrinkToFit="0" vertical="center" wrapText="0"/>
    </xf>
    <xf borderId="37" fillId="2" fontId="2" numFmtId="49" xfId="0" applyAlignment="1" applyBorder="1" applyFont="1" applyNumberFormat="1">
      <alignment horizontal="center" shrinkToFit="0" vertical="bottom" wrapText="0"/>
    </xf>
    <xf borderId="38" fillId="2" fontId="8" numFmtId="0" xfId="0" applyAlignment="1" applyBorder="1" applyFont="1">
      <alignment horizontal="center" shrinkToFit="0" vertical="center" wrapText="1"/>
    </xf>
    <xf borderId="38" fillId="2" fontId="2" numFmtId="0" xfId="0" applyAlignment="1" applyBorder="1" applyFont="1">
      <alignment horizontal="center" shrinkToFit="0" vertical="bottom" wrapText="0"/>
    </xf>
    <xf borderId="38" fillId="2" fontId="12" numFmtId="0" xfId="0" applyAlignment="1" applyBorder="1" applyFont="1">
      <alignment horizontal="right" shrinkToFit="0" vertical="bottom" wrapText="0"/>
    </xf>
    <xf borderId="39" fillId="2" fontId="2" numFmtId="0" xfId="0" applyAlignment="1" applyBorder="1" applyFont="1">
      <alignment horizontal="center" shrinkToFit="0" vertical="bottom" wrapText="0"/>
    </xf>
    <xf borderId="40" fillId="3" fontId="9" numFmtId="49" xfId="0" applyAlignment="1" applyBorder="1" applyFont="1" applyNumberFormat="1">
      <alignment horizontal="center" readingOrder="0" shrinkToFit="0" vertical="center" wrapText="0"/>
    </xf>
    <xf borderId="40" fillId="3" fontId="9" numFmtId="0" xfId="0" applyAlignment="1" applyBorder="1" applyFont="1">
      <alignment readingOrder="0" shrinkToFit="0" vertical="center" wrapText="1"/>
    </xf>
    <xf borderId="40" fillId="3" fontId="3" numFmtId="0" xfId="0" applyAlignment="1" applyBorder="1" applyFont="1">
      <alignment horizontal="center" readingOrder="0" shrinkToFit="0" vertical="center" wrapText="0"/>
    </xf>
    <xf borderId="40" fillId="3" fontId="3" numFmtId="0" xfId="0" applyAlignment="1" applyBorder="1" applyFont="1">
      <alignment horizontal="center" shrinkToFit="0" vertical="center" wrapText="0"/>
    </xf>
    <xf borderId="40" fillId="3" fontId="9" numFmtId="4" xfId="0" applyAlignment="1" applyBorder="1" applyFont="1" applyNumberFormat="1">
      <alignment horizontal="right" readingOrder="0" shrinkToFit="0" vertical="center" wrapText="0"/>
    </xf>
    <xf borderId="40" fillId="3" fontId="11" numFmtId="4" xfId="0" applyAlignment="1" applyBorder="1" applyFont="1" applyNumberFormat="1">
      <alignment horizontal="right" readingOrder="0" shrinkToFit="0" vertical="center" wrapText="0"/>
    </xf>
    <xf borderId="40" fillId="3" fontId="9" numFmtId="4" xfId="0" applyAlignment="1" applyBorder="1" applyFont="1" applyNumberFormat="1">
      <alignment horizontal="right" shrinkToFit="0" vertical="center" wrapText="0"/>
    </xf>
    <xf borderId="41" fillId="3" fontId="9" numFmtId="4" xfId="0" applyAlignment="1" applyBorder="1" applyFont="1" applyNumberFormat="1">
      <alignment horizontal="right" shrinkToFit="0" vertical="center" wrapText="0"/>
    </xf>
    <xf borderId="41" fillId="3" fontId="3" numFmtId="4" xfId="0" applyAlignment="1" applyBorder="1" applyFont="1" applyNumberFormat="1">
      <alignment horizontal="right" shrinkToFit="0" vertical="center" wrapText="0"/>
    </xf>
    <xf borderId="42" fillId="3" fontId="3" numFmtId="4" xfId="0" applyAlignment="1" applyBorder="1" applyFont="1" applyNumberFormat="1">
      <alignment horizontal="right" shrinkToFit="0" vertical="center" wrapText="0"/>
    </xf>
    <xf borderId="40" fillId="3" fontId="3" numFmtId="4" xfId="0" applyAlignment="1" applyBorder="1" applyFont="1" applyNumberFormat="1">
      <alignment horizontal="right" shrinkToFit="0" vertical="center" wrapText="0"/>
    </xf>
    <xf borderId="43" fillId="3" fontId="2" numFmtId="165" xfId="0" applyAlignment="1" applyBorder="1" applyFont="1" applyNumberFormat="1">
      <alignment horizontal="right" shrinkToFit="0" vertical="center" wrapText="0"/>
    </xf>
    <xf borderId="43" fillId="3" fontId="3" numFmtId="165" xfId="0" applyAlignment="1" applyBorder="1" applyFont="1" applyNumberFormat="1">
      <alignment horizontal="right" shrinkToFit="0" vertical="center" wrapText="0"/>
    </xf>
    <xf borderId="28" fillId="3" fontId="9" numFmtId="49" xfId="0" applyAlignment="1" applyBorder="1" applyFont="1" applyNumberFormat="1">
      <alignment horizontal="center" readingOrder="0" shrinkToFit="0" vertical="center" wrapText="0"/>
    </xf>
    <xf borderId="44" fillId="3" fontId="9" numFmtId="0" xfId="0" applyAlignment="1" applyBorder="1" applyFont="1">
      <alignment readingOrder="0" shrinkToFit="0" vertical="center" wrapText="1"/>
    </xf>
    <xf borderId="29" fillId="3" fontId="3" numFmtId="4" xfId="0" applyAlignment="1" applyBorder="1" applyFont="1" applyNumberFormat="1">
      <alignment horizontal="right" shrinkToFit="0" vertical="center" wrapText="0"/>
    </xf>
    <xf borderId="28" fillId="3" fontId="3" numFmtId="4" xfId="0" applyAlignment="1" applyBorder="1" applyFont="1" applyNumberFormat="1">
      <alignment horizontal="right" shrinkToFit="0" vertical="center" wrapText="0"/>
    </xf>
    <xf borderId="28" fillId="4" fontId="9" numFmtId="49" xfId="0" applyAlignment="1" applyBorder="1" applyFont="1" applyNumberFormat="1">
      <alignment horizontal="center" readingOrder="0" shrinkToFit="0" vertical="center" wrapText="0"/>
    </xf>
    <xf borderId="12" fillId="4" fontId="9" numFmtId="0" xfId="0" applyAlignment="1" applyBorder="1" applyFont="1">
      <alignment readingOrder="0" shrinkToFit="0" vertical="center" wrapText="1"/>
    </xf>
    <xf borderId="45" fillId="4" fontId="9" numFmtId="4" xfId="0" applyAlignment="1" applyBorder="1" applyFont="1" applyNumberFormat="1">
      <alignment horizontal="right" shrinkToFit="0" vertical="center" wrapText="0"/>
    </xf>
    <xf borderId="45" fillId="4" fontId="3" numFmtId="4" xfId="0" applyAlignment="1" applyBorder="1" applyFont="1" applyNumberFormat="1">
      <alignment horizontal="right" shrinkToFit="0" vertical="center" wrapText="0"/>
    </xf>
    <xf borderId="46" fillId="4" fontId="3" numFmtId="4" xfId="0" applyAlignment="1" applyBorder="1" applyFont="1" applyNumberFormat="1">
      <alignment horizontal="right" shrinkToFit="0" vertical="center" wrapText="0"/>
    </xf>
    <xf borderId="9" fillId="4" fontId="3" numFmtId="4" xfId="0" applyAlignment="1" applyBorder="1" applyFont="1" applyNumberFormat="1">
      <alignment horizontal="right" shrinkToFit="0" vertical="center" wrapText="0"/>
    </xf>
    <xf borderId="12" fillId="4" fontId="9" numFmtId="0" xfId="0" applyAlignment="1" applyBorder="1" applyFont="1">
      <alignment readingOrder="0" shrinkToFit="0" vertical="center" wrapText="1"/>
    </xf>
    <xf borderId="44" fillId="3" fontId="9" numFmtId="0" xfId="0" applyAlignment="1" applyBorder="1" applyFont="1">
      <alignment readingOrder="0" shrinkToFit="0" vertical="center" wrapText="1"/>
    </xf>
    <xf borderId="9" fillId="3" fontId="9" numFmtId="4" xfId="0" applyAlignment="1" applyBorder="1" applyFont="1" applyNumberFormat="1">
      <alignment horizontal="right" readingOrder="0" shrinkToFit="0" vertical="center" wrapText="0"/>
    </xf>
    <xf borderId="9" fillId="4" fontId="11" numFmtId="4" xfId="0" applyAlignment="1" applyBorder="1" applyFont="1" applyNumberFormat="1">
      <alignment horizontal="right" shrinkToFit="0" vertical="center" wrapText="0"/>
    </xf>
    <xf borderId="47" fillId="3" fontId="9" numFmtId="4" xfId="0" applyAlignment="1" applyBorder="1" applyFont="1" applyNumberFormat="1">
      <alignment horizontal="right" shrinkToFit="0" vertical="center" wrapText="0"/>
    </xf>
    <xf borderId="47" fillId="3" fontId="9" numFmtId="4" xfId="0" applyAlignment="1" applyBorder="1" applyFont="1" applyNumberFormat="1">
      <alignment horizontal="right" readingOrder="0" shrinkToFit="0" vertical="center" wrapText="0"/>
    </xf>
    <xf borderId="47" fillId="3" fontId="11" numFmtId="4" xfId="0" applyAlignment="1" applyBorder="1" applyFont="1" applyNumberFormat="1">
      <alignment horizontal="right" readingOrder="0" shrinkToFit="0" vertical="center" wrapText="0"/>
    </xf>
    <xf borderId="47" fillId="3" fontId="11" numFmtId="4" xfId="0" applyAlignment="1" applyBorder="1" applyFont="1" applyNumberFormat="1">
      <alignment horizontal="right" shrinkToFit="0" vertical="center" wrapText="0"/>
    </xf>
    <xf borderId="48" fillId="3" fontId="9" numFmtId="4" xfId="0" applyAlignment="1" applyBorder="1" applyFont="1" applyNumberFormat="1">
      <alignment horizontal="right" shrinkToFit="0" vertical="center" wrapText="0"/>
    </xf>
    <xf borderId="49" fillId="3" fontId="9" numFmtId="4" xfId="0" applyAlignment="1" applyBorder="1" applyFont="1" applyNumberFormat="1">
      <alignment horizontal="right" shrinkToFit="0" vertical="center" wrapText="0"/>
    </xf>
    <xf borderId="49" fillId="3" fontId="3" numFmtId="4" xfId="0" applyAlignment="1" applyBorder="1" applyFont="1" applyNumberFormat="1">
      <alignment horizontal="right" shrinkToFit="0" vertical="center" wrapText="0"/>
    </xf>
    <xf borderId="50" fillId="3" fontId="3" numFmtId="4" xfId="0" applyAlignment="1" applyBorder="1" applyFont="1" applyNumberFormat="1">
      <alignment horizontal="right" shrinkToFit="0" vertical="center" wrapText="0"/>
    </xf>
    <xf borderId="51" fillId="2" fontId="2" numFmtId="49" xfId="0" applyAlignment="1" applyBorder="1" applyFont="1" applyNumberFormat="1">
      <alignment horizontal="center" shrinkToFit="0" vertical="bottom" wrapText="0"/>
    </xf>
    <xf borderId="52" fillId="2" fontId="8" numFmtId="0" xfId="0" applyAlignment="1" applyBorder="1" applyFont="1">
      <alignment horizontal="center" shrinkToFit="0" vertical="center" wrapText="1"/>
    </xf>
    <xf borderId="52" fillId="2" fontId="2" numFmtId="0" xfId="0" applyAlignment="1" applyBorder="1" applyFont="1">
      <alignment horizontal="center" shrinkToFit="0" vertical="bottom" wrapText="0"/>
    </xf>
    <xf borderId="52" fillId="2" fontId="12" numFmtId="0" xfId="0" applyAlignment="1" applyBorder="1" applyFont="1">
      <alignment horizontal="right" shrinkToFit="0" vertical="bottom" wrapText="0"/>
    </xf>
    <xf borderId="53" fillId="2" fontId="2" numFmtId="0" xfId="0" applyAlignment="1" applyBorder="1" applyFont="1">
      <alignment horizontal="center" shrinkToFit="0" vertical="bottom" wrapText="0"/>
    </xf>
    <xf borderId="44" fillId="4" fontId="9" numFmtId="0" xfId="0" applyAlignment="1" applyBorder="1" applyFont="1">
      <alignment readingOrder="0" shrinkToFit="0" vertical="center" wrapText="1"/>
    </xf>
    <xf borderId="29" fillId="4" fontId="3" numFmtId="4" xfId="0" applyAlignment="1" applyBorder="1" applyFont="1" applyNumberFormat="1">
      <alignment horizontal="right" shrinkToFit="0" vertical="center" wrapText="0"/>
    </xf>
    <xf borderId="28" fillId="4" fontId="3" numFmtId="4" xfId="0" applyAlignment="1" applyBorder="1" applyFont="1" applyNumberFormat="1">
      <alignment horizontal="right" shrinkToFit="0" vertical="center" wrapText="0"/>
    </xf>
    <xf borderId="47" fillId="3" fontId="9" numFmtId="49" xfId="0" applyAlignment="1" applyBorder="1" applyFont="1" applyNumberFormat="1">
      <alignment horizontal="center" readingOrder="0" shrinkToFit="0" vertical="center" wrapText="0"/>
    </xf>
    <xf borderId="54" fillId="2" fontId="2" numFmtId="49" xfId="0" applyAlignment="1" applyBorder="1" applyFont="1" applyNumberFormat="1">
      <alignment horizontal="center" shrinkToFit="0" vertical="bottom" wrapText="0"/>
    </xf>
    <xf borderId="55" fillId="0" fontId="3" numFmtId="0" xfId="0" applyAlignment="1" applyBorder="1" applyFont="1">
      <alignment shrinkToFit="0" vertical="bottom" wrapText="0"/>
    </xf>
    <xf borderId="55" fillId="0" fontId="3" numFmtId="166" xfId="0" applyAlignment="1" applyBorder="1" applyFont="1" applyNumberFormat="1">
      <alignment shrinkToFit="0" vertical="bottom" wrapText="0"/>
    </xf>
    <xf borderId="55" fillId="0" fontId="13" numFmtId="4" xfId="0" applyAlignment="1" applyBorder="1" applyFont="1" applyNumberFormat="1">
      <alignment shrinkToFit="0" vertical="bottom" wrapText="0"/>
    </xf>
    <xf borderId="56" fillId="2" fontId="2" numFmtId="0" xfId="0" applyAlignment="1" applyBorder="1" applyFont="1">
      <alignment horizontal="center" shrinkToFit="0" vertical="bottom" wrapText="0"/>
    </xf>
    <xf borderId="57" fillId="2" fontId="2" numFmtId="0" xfId="0" applyAlignment="1" applyBorder="1" applyFont="1">
      <alignment horizontal="center" shrinkToFit="0" vertical="center" wrapText="0"/>
    </xf>
    <xf borderId="58" fillId="0" fontId="6" numFmtId="0" xfId="0" applyBorder="1" applyFont="1"/>
    <xf borderId="59" fillId="2" fontId="2" numFmtId="0" xfId="0" applyAlignment="1" applyBorder="1" applyFont="1">
      <alignment horizontal="center" shrinkToFit="0" vertical="bottom" wrapText="0"/>
    </xf>
    <xf borderId="60" fillId="2" fontId="2" numFmtId="0" xfId="0" applyAlignment="1" applyBorder="1" applyFont="1">
      <alignment horizontal="center" shrinkToFit="0" vertical="center" wrapText="0"/>
    </xf>
    <xf borderId="61" fillId="0" fontId="6" numFmtId="0" xfId="0" applyBorder="1" applyFont="1"/>
    <xf borderId="59" fillId="2" fontId="2" numFmtId="0" xfId="0" applyAlignment="1" applyBorder="1" applyFont="1">
      <alignment horizontal="right" shrinkToFit="0" vertical="bottom" wrapText="0"/>
    </xf>
    <xf borderId="62" fillId="0" fontId="6" numFmtId="0" xfId="0" applyBorder="1" applyFont="1"/>
    <xf borderId="63" fillId="2" fontId="2" numFmtId="0" xfId="0" applyAlignment="1" applyBorder="1" applyFont="1">
      <alignment horizontal="center" shrinkToFit="0" vertical="center" wrapText="0"/>
    </xf>
    <xf borderId="64" fillId="0" fontId="6" numFmtId="0" xfId="0" applyBorder="1" applyFont="1"/>
    <xf borderId="37" fillId="2" fontId="2" numFmtId="0" xfId="0" applyAlignment="1" applyBorder="1" applyFont="1">
      <alignment horizontal="center" shrinkToFit="0" vertical="bottom" wrapText="0"/>
    </xf>
    <xf borderId="38" fillId="2" fontId="2" numFmtId="0" xfId="0" applyAlignment="1" applyBorder="1" applyFont="1">
      <alignment horizontal="center" shrinkToFit="0" vertical="center" wrapText="0"/>
    </xf>
    <xf borderId="39" fillId="2" fontId="2" numFmtId="0" xfId="0" applyAlignment="1" applyBorder="1" applyFont="1">
      <alignment horizontal="center" shrinkToFit="0" vertical="center" wrapText="0"/>
    </xf>
    <xf borderId="65" fillId="3" fontId="9" numFmtId="49" xfId="0" applyAlignment="1" applyBorder="1" applyFont="1" applyNumberFormat="1">
      <alignment horizontal="center" shrinkToFit="0" vertical="center" wrapText="1"/>
    </xf>
    <xf borderId="65" fillId="3" fontId="9" numFmtId="0" xfId="0" applyAlignment="1" applyBorder="1" applyFont="1">
      <alignment shrinkToFit="0" vertical="center" wrapText="1"/>
    </xf>
    <xf borderId="40" fillId="3" fontId="3" numFmtId="1" xfId="0" applyAlignment="1" applyBorder="1" applyFont="1" applyNumberFormat="1">
      <alignment horizontal="center" shrinkToFit="0" vertical="center" wrapText="1"/>
    </xf>
    <xf borderId="66" fillId="3" fontId="3" numFmtId="1" xfId="0" applyAlignment="1" applyBorder="1" applyFont="1" applyNumberFormat="1">
      <alignment horizontal="center" shrinkToFit="0" vertical="center" wrapText="1"/>
    </xf>
    <xf borderId="40" fillId="3" fontId="9" numFmtId="4" xfId="0" applyAlignment="1" applyBorder="1" applyFont="1" applyNumberFormat="1">
      <alignment horizontal="right" shrinkToFit="0" vertical="center" wrapText="1"/>
    </xf>
    <xf borderId="67" fillId="3" fontId="9" numFmtId="4" xfId="0" applyAlignment="1" applyBorder="1" applyFont="1" applyNumberFormat="1">
      <alignment horizontal="right" shrinkToFit="0" vertical="center" wrapText="1"/>
    </xf>
    <xf borderId="68" fillId="3" fontId="2" numFmtId="4" xfId="0" applyAlignment="1" applyBorder="1" applyFont="1" applyNumberFormat="1">
      <alignment horizontal="center" shrinkToFit="0" vertical="center" wrapText="1"/>
    </xf>
    <xf borderId="69" fillId="0" fontId="6" numFmtId="0" xfId="0" applyBorder="1" applyFont="1"/>
    <xf borderId="68" fillId="3" fontId="3" numFmtId="4" xfId="0" applyAlignment="1" applyBorder="1" applyFont="1" applyNumberFormat="1">
      <alignment horizontal="center" shrinkToFit="0" vertical="center" wrapText="1"/>
    </xf>
    <xf borderId="70" fillId="0" fontId="9" numFmtId="4" xfId="0" applyAlignment="1" applyBorder="1" applyFont="1" applyNumberFormat="1">
      <alignment horizontal="right" vertical="bottom"/>
    </xf>
    <xf borderId="27" fillId="3" fontId="9" numFmtId="49" xfId="0" applyAlignment="1" applyBorder="1" applyFont="1" applyNumberFormat="1">
      <alignment horizontal="center" shrinkToFit="0" vertical="center" wrapText="1"/>
    </xf>
    <xf borderId="27" fillId="3" fontId="9" numFmtId="0" xfId="0" applyAlignment="1" applyBorder="1" applyFont="1">
      <alignment shrinkToFit="0" vertical="center" wrapText="1"/>
    </xf>
    <xf borderId="28" fillId="3" fontId="3" numFmtId="1" xfId="0" applyAlignment="1" applyBorder="1" applyFont="1" applyNumberFormat="1">
      <alignment horizontal="center" shrinkToFit="0" vertical="center" wrapText="1"/>
    </xf>
    <xf borderId="44" fillId="3" fontId="3" numFmtId="1" xfId="0" applyAlignment="1" applyBorder="1" applyFont="1" applyNumberFormat="1">
      <alignment horizontal="center" shrinkToFit="0" vertical="center" wrapText="1"/>
    </xf>
    <xf borderId="28" fillId="3" fontId="9" numFmtId="4" xfId="0" applyAlignment="1" applyBorder="1" applyFont="1" applyNumberFormat="1">
      <alignment horizontal="right" shrinkToFit="0" vertical="center" wrapText="1"/>
    </xf>
    <xf borderId="27" fillId="3" fontId="9" numFmtId="4" xfId="0" applyAlignment="1" applyBorder="1" applyFont="1" applyNumberFormat="1">
      <alignment horizontal="right" shrinkToFit="0" vertical="center" wrapText="1"/>
    </xf>
    <xf borderId="71" fillId="3" fontId="2" numFmtId="4" xfId="0" applyAlignment="1" applyBorder="1" applyFont="1" applyNumberFormat="1">
      <alignment horizontal="center" shrinkToFit="0" vertical="center" wrapText="1"/>
    </xf>
    <xf borderId="72" fillId="0" fontId="6" numFmtId="0" xfId="0" applyBorder="1" applyFont="1"/>
    <xf borderId="0" fillId="3" fontId="3" numFmtId="4" xfId="0" applyAlignment="1" applyFont="1" applyNumberFormat="1">
      <alignment horizontal="center" shrinkToFit="0" vertical="center" wrapText="1"/>
    </xf>
    <xf borderId="0" fillId="0" fontId="9" numFmtId="4" xfId="0" applyAlignment="1" applyFont="1" applyNumberFormat="1">
      <alignment horizontal="right" vertical="bottom"/>
    </xf>
    <xf borderId="70" fillId="0" fontId="9" numFmtId="0" xfId="0" applyAlignment="1" applyBorder="1" applyFont="1">
      <alignment horizontal="center" vertical="bottom"/>
    </xf>
    <xf borderId="27" fillId="4" fontId="9" numFmtId="49" xfId="0" applyAlignment="1" applyBorder="1" applyFont="1" applyNumberFormat="1">
      <alignment horizontal="center" shrinkToFit="0" vertical="center" wrapText="1"/>
    </xf>
    <xf borderId="27" fillId="4" fontId="9" numFmtId="0" xfId="0" applyAlignment="1" applyBorder="1" applyFont="1">
      <alignment shrinkToFit="0" vertical="center" wrapText="1"/>
    </xf>
    <xf borderId="28" fillId="4" fontId="3" numFmtId="1" xfId="0" applyAlignment="1" applyBorder="1" applyFont="1" applyNumberFormat="1">
      <alignment horizontal="center" shrinkToFit="0" vertical="center" wrapText="1"/>
    </xf>
    <xf borderId="44" fillId="4" fontId="3" numFmtId="1" xfId="0" applyAlignment="1" applyBorder="1" applyFont="1" applyNumberFormat="1">
      <alignment horizontal="center" shrinkToFit="0" vertical="center" wrapText="1"/>
    </xf>
    <xf borderId="28" fillId="4" fontId="9" numFmtId="4" xfId="0" applyAlignment="1" applyBorder="1" applyFont="1" applyNumberFormat="1">
      <alignment horizontal="right" shrinkToFit="0" vertical="center" wrapText="1"/>
    </xf>
    <xf borderId="27" fillId="4" fontId="9" numFmtId="4" xfId="0" applyAlignment="1" applyBorder="1" applyFont="1" applyNumberFormat="1">
      <alignment horizontal="right" shrinkToFit="0" vertical="center" wrapText="1"/>
    </xf>
    <xf borderId="71" fillId="4" fontId="2" numFmtId="4" xfId="0" applyAlignment="1" applyBorder="1" applyFont="1" applyNumberFormat="1">
      <alignment horizontal="center" shrinkToFit="0" vertical="center" wrapText="1"/>
    </xf>
    <xf borderId="0" fillId="4" fontId="3" numFmtId="4" xfId="0" applyAlignment="1" applyFont="1" applyNumberFormat="1">
      <alignment horizontal="center" shrinkToFit="0" vertical="center" wrapText="1"/>
    </xf>
    <xf borderId="0" fillId="0" fontId="10" numFmtId="0" xfId="0" applyAlignment="1" applyFont="1">
      <alignment readingOrder="0"/>
    </xf>
    <xf borderId="73" fillId="4" fontId="9" numFmtId="4" xfId="0" applyAlignment="1" applyBorder="1" applyFont="1" applyNumberFormat="1">
      <alignment horizontal="right" shrinkToFit="0" vertical="center" wrapText="1"/>
    </xf>
    <xf borderId="71" fillId="4" fontId="3" numFmtId="4" xfId="0" applyAlignment="1" applyBorder="1" applyFont="1" applyNumberFormat="1">
      <alignment horizontal="center" shrinkToFit="0" vertical="center" wrapText="1"/>
    </xf>
    <xf borderId="74" fillId="2" fontId="2" numFmtId="0" xfId="0" applyAlignment="1" applyBorder="1" applyFont="1">
      <alignment horizontal="center" shrinkToFit="0" vertical="bottom" wrapText="0"/>
    </xf>
    <xf borderId="40" fillId="0" fontId="9" numFmtId="49" xfId="0" applyAlignment="1" applyBorder="1" applyFont="1" applyNumberFormat="1">
      <alignment horizontal="center" shrinkToFit="0" vertical="center" wrapText="1"/>
    </xf>
    <xf borderId="40" fillId="0" fontId="9" numFmtId="0" xfId="0" applyAlignment="1" applyBorder="1" applyFont="1">
      <alignment shrinkToFit="0" vertical="center" wrapText="1"/>
    </xf>
    <xf borderId="40" fillId="0" fontId="3" numFmtId="1" xfId="0" applyAlignment="1" applyBorder="1" applyFont="1" applyNumberFormat="1">
      <alignment horizontal="center" shrinkToFit="0" vertical="center" wrapText="1"/>
    </xf>
    <xf borderId="40" fillId="0" fontId="9" numFmtId="4" xfId="0" applyAlignment="1" applyBorder="1" applyFont="1" applyNumberFormat="1">
      <alignment horizontal="right" shrinkToFit="0" vertical="center" wrapText="1"/>
    </xf>
    <xf borderId="67" fillId="0" fontId="9" numFmtId="4" xfId="0" applyAlignment="1" applyBorder="1" applyFont="1" applyNumberFormat="1">
      <alignment horizontal="right" shrinkToFit="0" vertical="center" wrapText="1"/>
    </xf>
    <xf borderId="68" fillId="0" fontId="3" numFmtId="4" xfId="0" applyAlignment="1" applyBorder="1" applyFont="1" applyNumberFormat="1">
      <alignment horizontal="center" shrinkToFit="0" vertical="center" wrapText="1"/>
    </xf>
    <xf borderId="28" fillId="0" fontId="9" numFmtId="49" xfId="0" applyAlignment="1" applyBorder="1" applyFont="1" applyNumberFormat="1">
      <alignment horizontal="center" shrinkToFit="0" vertical="center" wrapText="1"/>
    </xf>
    <xf borderId="28" fillId="0" fontId="9" numFmtId="0" xfId="0" applyAlignment="1" applyBorder="1" applyFont="1">
      <alignment shrinkToFit="0" vertical="center" wrapText="1"/>
    </xf>
    <xf borderId="28" fillId="0" fontId="3" numFmtId="1" xfId="0" applyAlignment="1" applyBorder="1" applyFont="1" applyNumberFormat="1">
      <alignment horizontal="center" shrinkToFit="0" vertical="center" wrapText="1"/>
    </xf>
    <xf borderId="28" fillId="0" fontId="9" numFmtId="4" xfId="0" applyAlignment="1" applyBorder="1" applyFont="1" applyNumberFormat="1">
      <alignment horizontal="right" shrinkToFit="0" vertical="center" wrapText="1"/>
    </xf>
    <xf borderId="27" fillId="0" fontId="9" numFmtId="4" xfId="0" applyAlignment="1" applyBorder="1" applyFont="1" applyNumberFormat="1">
      <alignment horizontal="right" shrinkToFit="0" vertical="center" wrapText="1"/>
    </xf>
    <xf borderId="0" fillId="0" fontId="3" numFmtId="4" xfId="0" applyAlignment="1" applyFont="1" applyNumberFormat="1">
      <alignment horizontal="center" shrinkToFit="0" vertical="center" wrapText="1"/>
    </xf>
    <xf borderId="9" fillId="4" fontId="9" numFmtId="49" xfId="0" applyAlignment="1" applyBorder="1" applyFont="1" applyNumberFormat="1">
      <alignment horizontal="center" shrinkToFit="0" vertical="center" wrapText="1"/>
    </xf>
    <xf borderId="9" fillId="4" fontId="9" numFmtId="0" xfId="0" applyAlignment="1" applyBorder="1" applyFont="1">
      <alignment shrinkToFit="0" vertical="center" wrapText="1"/>
    </xf>
    <xf borderId="9" fillId="4" fontId="3" numFmtId="1" xfId="0" applyAlignment="1" applyBorder="1" applyFont="1" applyNumberFormat="1">
      <alignment horizontal="center" shrinkToFit="0" vertical="center" wrapText="1"/>
    </xf>
    <xf borderId="9" fillId="4" fontId="9" numFmtId="4" xfId="0" applyAlignment="1" applyBorder="1" applyFont="1" applyNumberFormat="1">
      <alignment horizontal="right" shrinkToFit="0" vertical="center" wrapText="1"/>
    </xf>
    <xf borderId="11" fillId="4" fontId="9" numFmtId="4" xfId="0" applyAlignment="1" applyBorder="1" applyFont="1" applyNumberFormat="1">
      <alignment horizontal="right" shrinkToFit="0" vertical="center" wrapText="1"/>
    </xf>
    <xf borderId="75" fillId="4" fontId="3" numFmtId="4" xfId="0" applyAlignment="1" applyBorder="1" applyFont="1" applyNumberFormat="1">
      <alignment horizontal="center" shrinkToFit="0" vertical="center" wrapText="1"/>
    </xf>
    <xf borderId="47" fillId="0" fontId="9" numFmtId="49" xfId="0" applyAlignment="1" applyBorder="1" applyFont="1" applyNumberFormat="1">
      <alignment horizontal="center" shrinkToFit="0" vertical="center" wrapText="1"/>
    </xf>
    <xf borderId="47" fillId="0" fontId="9" numFmtId="0" xfId="0" applyAlignment="1" applyBorder="1" applyFont="1">
      <alignment shrinkToFit="0" vertical="center" wrapText="1"/>
    </xf>
    <xf borderId="47" fillId="0" fontId="3" numFmtId="1" xfId="0" applyAlignment="1" applyBorder="1" applyFont="1" applyNumberFormat="1">
      <alignment horizontal="center" shrinkToFit="0" vertical="center" wrapText="1"/>
    </xf>
    <xf borderId="47" fillId="0" fontId="9" numFmtId="4" xfId="0" applyAlignment="1" applyBorder="1" applyFont="1" applyNumberFormat="1">
      <alignment horizontal="right" shrinkToFit="0" vertical="center" wrapText="1"/>
    </xf>
    <xf borderId="76" fillId="0" fontId="9" numFmtId="4" xfId="0" applyAlignment="1" applyBorder="1" applyFont="1" applyNumberFormat="1">
      <alignment horizontal="right" shrinkToFit="0" vertical="center" wrapText="1"/>
    </xf>
    <xf borderId="77" fillId="0" fontId="3" numFmtId="4" xfId="0" applyAlignment="1" applyBorder="1" applyFont="1" applyNumberFormat="1">
      <alignment horizontal="center" shrinkToFit="0" vertical="center" wrapText="1"/>
    </xf>
    <xf borderId="78" fillId="0" fontId="6" numFmtId="0" xfId="0" applyBorder="1" applyFont="1"/>
    <xf borderId="73" fillId="0" fontId="9" numFmtId="4" xfId="0" applyAlignment="1" applyBorder="1" applyFont="1" applyNumberFormat="1">
      <alignment horizontal="right" shrinkToFit="0" vertical="center" wrapText="1"/>
    </xf>
    <xf borderId="71" fillId="0" fontId="3" numFmtId="4" xfId="0" applyAlignment="1" applyBorder="1" applyFont="1" applyNumberFormat="1">
      <alignment horizontal="center" shrinkToFit="0" vertical="center" wrapText="1"/>
    </xf>
    <xf borderId="60" fillId="4" fontId="3" numFmtId="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right" vertical="bottom"/>
    </xf>
    <xf borderId="79" fillId="3" fontId="2" numFmtId="4" xfId="0" applyAlignment="1" applyBorder="1" applyFont="1" applyNumberFormat="1">
      <alignment horizontal="center" shrinkToFit="0" vertical="center" wrapText="1"/>
    </xf>
    <xf borderId="80" fillId="0" fontId="6" numFmtId="0" xfId="0" applyBorder="1" applyFont="1"/>
    <xf borderId="0" fillId="0" fontId="2" numFmtId="0" xfId="0" applyAlignment="1" applyFon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0" fillId="0" fontId="3" numFmtId="166" xfId="0" applyAlignment="1" applyFont="1" applyNumberForma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2" fontId="1" numFmtId="0" xfId="0" applyAlignment="1" applyFont="1">
      <alignment horizontal="left" readingOrder="0" shrinkToFit="0" vertical="center" wrapText="0"/>
    </xf>
    <xf borderId="0" fillId="2" fontId="15" numFmtId="0" xfId="0" applyAlignment="1" applyFont="1">
      <alignment horizontal="center" shrinkToFit="0" vertical="bottom" wrapText="0"/>
    </xf>
    <xf borderId="55" fillId="0" fontId="3" numFmtId="4" xfId="0" applyAlignment="1" applyBorder="1" applyFont="1" applyNumberFormat="1">
      <alignment shrinkToFit="0" vertical="bottom" wrapText="0"/>
    </xf>
    <xf borderId="81" fillId="0" fontId="2" numFmtId="0" xfId="0" applyAlignment="1" applyBorder="1" applyFont="1">
      <alignment shrinkToFit="0" vertical="bottom" wrapText="0"/>
    </xf>
    <xf borderId="81" fillId="0" fontId="3" numFmtId="0" xfId="0" applyAlignment="1" applyBorder="1" applyFont="1">
      <alignment shrinkToFit="0" vertical="bottom" wrapText="0"/>
    </xf>
    <xf borderId="82" fillId="0" fontId="2" numFmtId="0" xfId="0" applyAlignment="1" applyBorder="1" applyFont="1">
      <alignment shrinkToFit="0" vertical="bottom" wrapText="0"/>
    </xf>
    <xf borderId="82" fillId="0" fontId="2" numFmtId="166" xfId="0" applyAlignment="1" applyBorder="1" applyFont="1" applyNumberFormat="1">
      <alignment shrinkToFit="0" vertical="bottom" wrapText="0"/>
    </xf>
    <xf borderId="83" fillId="2" fontId="15" numFmtId="0" xfId="0" applyAlignment="1" applyBorder="1" applyFont="1">
      <alignment shrinkToFit="0" vertical="center" wrapText="0"/>
    </xf>
    <xf borderId="84" fillId="2" fontId="2" numFmtId="0" xfId="0" applyAlignment="1" applyBorder="1" applyFont="1">
      <alignment shrinkToFit="0" vertical="center" wrapText="0"/>
    </xf>
    <xf borderId="84" fillId="2" fontId="2" numFmtId="2" xfId="0" applyAlignment="1" applyBorder="1" applyFont="1" applyNumberFormat="1">
      <alignment shrinkToFit="0" vertical="center" wrapText="0"/>
    </xf>
    <xf borderId="85" fillId="2" fontId="16" numFmtId="167" xfId="0" applyAlignment="1" applyBorder="1" applyFont="1" applyNumberFormat="1">
      <alignment horizontal="center" shrinkToFit="0" vertical="center" wrapText="0"/>
    </xf>
    <xf borderId="86" fillId="0" fontId="6" numFmtId="0" xfId="0" applyBorder="1" applyFont="1"/>
    <xf borderId="0" fillId="0" fontId="10" numFmtId="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34.57"/>
    <col customWidth="1" min="3" max="3" width="12.0"/>
    <col customWidth="1" min="4" max="4" width="12.43"/>
    <col customWidth="1" min="5" max="5" width="12.71"/>
    <col customWidth="1" min="6" max="6" width="12.86"/>
    <col customWidth="1" min="7" max="7" width="11.29"/>
    <col customWidth="1" min="8" max="9" width="12.71"/>
    <col customWidth="1" min="10" max="11" width="12.0"/>
    <col customWidth="1" hidden="1" min="12" max="12" width="12.0"/>
    <col customWidth="1" hidden="1" min="13" max="23" width="9.14"/>
    <col customWidth="1" min="24" max="24" width="12.57"/>
    <col customWidth="1" min="25" max="25" width="12.71"/>
    <col customWidth="1" min="26" max="26" width="13.86"/>
    <col customWidth="1" min="27" max="27" width="14.14"/>
    <col customWidth="1" hidden="1" min="28" max="28" width="12.71"/>
    <col customWidth="1" hidden="1" min="29" max="30" width="14.43"/>
    <col customWidth="1" min="31" max="31" width="8.0"/>
  </cols>
  <sheetData>
    <row r="1" ht="34.5" customHeight="1">
      <c r="A1" s="1" t="s">
        <v>0</v>
      </c>
      <c r="E1" s="2">
        <f>SUM(Z136:Z256)</f>
        <v>1838879.14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ht="27.75" customHeight="1">
      <c r="A2" s="1" t="s">
        <v>1</v>
      </c>
      <c r="E2" s="2">
        <f>SUMPRODUCT(C9:C129,X9:X129)</f>
        <v>2266796.7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ht="17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</row>
    <row r="4" ht="12.75" customHeight="1">
      <c r="A4" s="7"/>
      <c r="B4" s="8"/>
      <c r="C4" s="9"/>
      <c r="D4" s="8"/>
      <c r="E4" s="8"/>
      <c r="F4" s="8"/>
      <c r="G4" s="8"/>
      <c r="H4" s="8"/>
      <c r="I4" s="8"/>
      <c r="J4" s="8"/>
      <c r="K4" s="8"/>
      <c r="L4" s="10"/>
      <c r="M4" s="11"/>
      <c r="N4" s="8"/>
      <c r="O4" s="8"/>
      <c r="P4" s="8"/>
      <c r="Q4" s="8"/>
      <c r="R4" s="8"/>
      <c r="S4" s="8"/>
      <c r="T4" s="8"/>
      <c r="U4" s="8"/>
      <c r="V4" s="8"/>
      <c r="W4" s="12"/>
      <c r="X4" s="13"/>
      <c r="Y4" s="13"/>
      <c r="Z4" s="13" t="s">
        <v>2</v>
      </c>
      <c r="AA4" s="13" t="s">
        <v>3</v>
      </c>
      <c r="AB4" s="4"/>
    </row>
    <row r="5" ht="52.5" customHeight="1">
      <c r="A5" s="14" t="s">
        <v>4</v>
      </c>
      <c r="B5" s="15" t="s">
        <v>5</v>
      </c>
      <c r="C5" s="16"/>
      <c r="D5" s="15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8" t="s">
        <v>11</v>
      </c>
      <c r="L5" s="19" t="s">
        <v>11</v>
      </c>
      <c r="M5" s="20"/>
      <c r="N5" s="21" t="s">
        <v>12</v>
      </c>
      <c r="O5" s="21" t="s">
        <v>12</v>
      </c>
      <c r="P5" s="21" t="s">
        <v>12</v>
      </c>
      <c r="Q5" s="21" t="s">
        <v>12</v>
      </c>
      <c r="R5" s="21" t="s">
        <v>13</v>
      </c>
      <c r="S5" s="21" t="s">
        <v>12</v>
      </c>
      <c r="T5" s="21" t="s">
        <v>12</v>
      </c>
      <c r="U5" s="21" t="s">
        <v>12</v>
      </c>
      <c r="V5" s="21" t="s">
        <v>14</v>
      </c>
      <c r="W5" s="22" t="s">
        <v>12</v>
      </c>
      <c r="X5" s="23" t="s">
        <v>15</v>
      </c>
      <c r="Y5" s="23" t="s">
        <v>16</v>
      </c>
      <c r="Z5" s="23" t="s">
        <v>17</v>
      </c>
      <c r="AA5" s="23" t="s">
        <v>17</v>
      </c>
      <c r="AB5" s="4"/>
    </row>
    <row r="6" ht="12.75" customHeight="1">
      <c r="A6" s="24"/>
      <c r="B6" s="15"/>
      <c r="C6" s="16"/>
      <c r="D6" s="25"/>
      <c r="E6" s="15"/>
      <c r="F6" s="15"/>
      <c r="G6" s="15"/>
      <c r="H6" s="15"/>
      <c r="I6" s="15"/>
      <c r="J6" s="15"/>
      <c r="K6" s="26"/>
      <c r="L6" s="27"/>
      <c r="M6" s="16"/>
      <c r="N6" s="15"/>
      <c r="O6" s="15"/>
      <c r="P6" s="15"/>
      <c r="Q6" s="15"/>
      <c r="R6" s="15"/>
      <c r="S6" s="15"/>
      <c r="T6" s="15"/>
      <c r="U6" s="15"/>
      <c r="V6" s="15"/>
      <c r="W6" s="28"/>
      <c r="X6" s="23" t="s">
        <v>18</v>
      </c>
      <c r="Y6" s="23" t="s">
        <v>19</v>
      </c>
      <c r="Z6" s="23" t="s">
        <v>20</v>
      </c>
      <c r="AA6" s="23" t="s">
        <v>21</v>
      </c>
      <c r="AB6" s="4"/>
    </row>
    <row r="7" ht="13.5" customHeight="1">
      <c r="A7" s="29"/>
      <c r="B7" s="30"/>
      <c r="C7" s="31" t="s">
        <v>22</v>
      </c>
      <c r="D7" s="30" t="s">
        <v>23</v>
      </c>
      <c r="E7" s="30"/>
      <c r="F7" s="30"/>
      <c r="G7" s="30"/>
      <c r="H7" s="30"/>
      <c r="I7" s="30"/>
      <c r="J7" s="30"/>
      <c r="K7" s="32"/>
      <c r="L7" s="33"/>
      <c r="M7" s="31"/>
      <c r="N7" s="30"/>
      <c r="O7" s="30"/>
      <c r="P7" s="30"/>
      <c r="Q7" s="30"/>
      <c r="R7" s="30"/>
      <c r="S7" s="30"/>
      <c r="T7" s="30"/>
      <c r="U7" s="30"/>
      <c r="V7" s="30"/>
      <c r="W7" s="34"/>
      <c r="X7" s="35"/>
      <c r="Y7" s="35"/>
      <c r="Z7" s="35" t="s">
        <v>24</v>
      </c>
      <c r="AA7" s="35" t="s">
        <v>24</v>
      </c>
      <c r="AB7" s="4"/>
      <c r="AC7" s="36"/>
      <c r="AD7" s="36"/>
    </row>
    <row r="8" ht="19.5" customHeight="1">
      <c r="A8" s="37"/>
      <c r="B8" s="38" t="s">
        <v>25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  <c r="AB8" s="4"/>
      <c r="AC8" s="36"/>
      <c r="AD8" s="36"/>
    </row>
    <row r="9">
      <c r="A9" s="41" t="s">
        <v>26</v>
      </c>
      <c r="B9" s="42" t="s">
        <v>27</v>
      </c>
      <c r="C9" s="43">
        <v>3.0</v>
      </c>
      <c r="D9" s="44" t="s">
        <v>28</v>
      </c>
      <c r="E9" s="45">
        <v>1846.05</v>
      </c>
      <c r="F9" s="45">
        <v>4500.0</v>
      </c>
      <c r="G9" s="45">
        <v>1875.0</v>
      </c>
      <c r="H9" s="45">
        <v>1729.0</v>
      </c>
      <c r="I9" s="45"/>
      <c r="J9" s="45">
        <v>1541.5</v>
      </c>
      <c r="K9" s="45"/>
      <c r="L9" s="46"/>
      <c r="M9" s="47"/>
      <c r="N9" s="48"/>
      <c r="O9" s="48"/>
      <c r="P9" s="48"/>
      <c r="Q9" s="48"/>
      <c r="R9" s="48"/>
      <c r="S9" s="48"/>
      <c r="T9" s="48"/>
      <c r="U9" s="49"/>
      <c r="V9" s="49"/>
      <c r="W9" s="50"/>
      <c r="X9" s="51">
        <f t="shared" ref="X9:X24" si="1">IF(SUM(E9:M9)&gt;0,ROUND(AVERAGE(E9:M9),2),"")</f>
        <v>2298.31</v>
      </c>
      <c r="Y9" s="51">
        <f t="shared" ref="Y9:Y24" si="2">IF(COUNTA(E9:M9)=1,X9,(IF(SUM(E9:M9)&gt;0,ROUND(STDEV(E9:M9),2),"")))</f>
        <v>1237.74</v>
      </c>
      <c r="Z9" s="52">
        <f t="shared" ref="Z9:Z24" si="3">IF(SUM(X9:Y9)&gt;0,X9-Y9,"")</f>
        <v>1060.57</v>
      </c>
      <c r="AA9" s="52">
        <f t="shared" ref="AA9:AA24" si="4">IF(SUM(X9:Y9)&gt;0,SUM(X9:Y9),"")</f>
        <v>3536.05</v>
      </c>
      <c r="AB9" s="53">
        <v>1889.0</v>
      </c>
      <c r="AC9" s="54">
        <f t="shared" ref="AC9:AC12" si="5">X9/AB9-1</f>
        <v>0.2166807835</v>
      </c>
      <c r="AD9" s="55"/>
      <c r="AE9" s="36"/>
    </row>
    <row r="10">
      <c r="A10" s="41" t="s">
        <v>29</v>
      </c>
      <c r="B10" s="56" t="s">
        <v>30</v>
      </c>
      <c r="C10" s="43">
        <v>3.0</v>
      </c>
      <c r="D10" s="44" t="s">
        <v>28</v>
      </c>
      <c r="E10" s="45">
        <v>2121.52</v>
      </c>
      <c r="F10" s="45">
        <v>3000.0</v>
      </c>
      <c r="G10" s="45"/>
      <c r="H10" s="46"/>
      <c r="I10" s="46"/>
      <c r="J10" s="45">
        <v>640.0</v>
      </c>
      <c r="K10" s="45">
        <v>835.0</v>
      </c>
      <c r="L10" s="46"/>
      <c r="M10" s="47"/>
      <c r="N10" s="48"/>
      <c r="O10" s="48"/>
      <c r="P10" s="48"/>
      <c r="Q10" s="48"/>
      <c r="R10" s="48"/>
      <c r="S10" s="48"/>
      <c r="T10" s="48"/>
      <c r="U10" s="49"/>
      <c r="V10" s="49"/>
      <c r="W10" s="50"/>
      <c r="X10" s="51">
        <f t="shared" si="1"/>
        <v>1649.13</v>
      </c>
      <c r="Y10" s="51">
        <f t="shared" si="2"/>
        <v>1114.92</v>
      </c>
      <c r="Z10" s="52">
        <f t="shared" si="3"/>
        <v>534.21</v>
      </c>
      <c r="AA10" s="52">
        <f t="shared" si="4"/>
        <v>2764.05</v>
      </c>
      <c r="AB10" s="53">
        <v>590.0</v>
      </c>
      <c r="AC10" s="54">
        <f t="shared" si="5"/>
        <v>1.795135593</v>
      </c>
      <c r="AD10" s="55"/>
      <c r="AE10" s="36"/>
    </row>
    <row r="11">
      <c r="A11" s="57" t="s">
        <v>31</v>
      </c>
      <c r="B11" s="58" t="s">
        <v>32</v>
      </c>
      <c r="C11" s="59">
        <v>8.0</v>
      </c>
      <c r="D11" s="60" t="s">
        <v>28</v>
      </c>
      <c r="E11" s="61">
        <v>2136.55</v>
      </c>
      <c r="F11" s="61">
        <v>6300.0</v>
      </c>
      <c r="G11" s="61">
        <v>2890.0</v>
      </c>
      <c r="H11" s="61">
        <v>2989.0</v>
      </c>
      <c r="I11" s="61"/>
      <c r="J11" s="61"/>
      <c r="K11" s="61"/>
      <c r="L11" s="62"/>
      <c r="M11" s="63"/>
      <c r="N11" s="64"/>
      <c r="O11" s="64"/>
      <c r="P11" s="64"/>
      <c r="Q11" s="64"/>
      <c r="R11" s="64"/>
      <c r="S11" s="64"/>
      <c r="T11" s="64"/>
      <c r="U11" s="65"/>
      <c r="V11" s="65"/>
      <c r="W11" s="66"/>
      <c r="X11" s="67">
        <f t="shared" si="1"/>
        <v>3578.89</v>
      </c>
      <c r="Y11" s="67">
        <f t="shared" si="2"/>
        <v>1853.58</v>
      </c>
      <c r="Z11" s="68">
        <f t="shared" si="3"/>
        <v>1725.31</v>
      </c>
      <c r="AA11" s="68">
        <f t="shared" si="4"/>
        <v>5432.47</v>
      </c>
      <c r="AB11" s="53">
        <v>2488.0</v>
      </c>
      <c r="AC11" s="54">
        <f t="shared" si="5"/>
        <v>0.4384606109</v>
      </c>
      <c r="AD11" s="55"/>
      <c r="AE11" s="36"/>
    </row>
    <row r="12">
      <c r="A12" s="57" t="s">
        <v>33</v>
      </c>
      <c r="B12" s="69" t="s">
        <v>34</v>
      </c>
      <c r="C12" s="59">
        <v>8.0</v>
      </c>
      <c r="D12" s="60" t="s">
        <v>28</v>
      </c>
      <c r="E12" s="61">
        <v>2121.52</v>
      </c>
      <c r="F12" s="61">
        <v>4000.0</v>
      </c>
      <c r="G12" s="61"/>
      <c r="H12" s="62"/>
      <c r="I12" s="62"/>
      <c r="J12" s="61">
        <v>750.0</v>
      </c>
      <c r="K12" s="61">
        <v>835.0</v>
      </c>
      <c r="L12" s="62"/>
      <c r="M12" s="63"/>
      <c r="N12" s="64"/>
      <c r="O12" s="64"/>
      <c r="P12" s="64"/>
      <c r="Q12" s="64"/>
      <c r="R12" s="64"/>
      <c r="S12" s="64"/>
      <c r="T12" s="64"/>
      <c r="U12" s="65"/>
      <c r="V12" s="65"/>
      <c r="W12" s="66"/>
      <c r="X12" s="67">
        <f t="shared" si="1"/>
        <v>1926.63</v>
      </c>
      <c r="Y12" s="67">
        <f t="shared" si="2"/>
        <v>1518</v>
      </c>
      <c r="Z12" s="68">
        <f t="shared" si="3"/>
        <v>408.63</v>
      </c>
      <c r="AA12" s="68">
        <f t="shared" si="4"/>
        <v>3444.63</v>
      </c>
      <c r="AB12" s="53">
        <v>590.0</v>
      </c>
      <c r="AC12" s="54">
        <f t="shared" si="5"/>
        <v>2.265474576</v>
      </c>
      <c r="AD12" s="55"/>
      <c r="AE12" s="36"/>
    </row>
    <row r="13">
      <c r="A13" s="41" t="s">
        <v>35</v>
      </c>
      <c r="B13" s="42" t="s">
        <v>36</v>
      </c>
      <c r="C13" s="43">
        <v>8.0</v>
      </c>
      <c r="D13" s="44" t="s">
        <v>28</v>
      </c>
      <c r="E13" s="45">
        <v>5319.05</v>
      </c>
      <c r="F13" s="45">
        <v>10000.0</v>
      </c>
      <c r="G13" s="45">
        <v>5330.0</v>
      </c>
      <c r="H13" s="45">
        <v>5699.0</v>
      </c>
      <c r="I13" s="45"/>
      <c r="J13" s="45">
        <v>4435.75</v>
      </c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9"/>
      <c r="V13" s="49"/>
      <c r="W13" s="50"/>
      <c r="X13" s="51">
        <f t="shared" si="1"/>
        <v>6156.76</v>
      </c>
      <c r="Y13" s="51">
        <f t="shared" si="2"/>
        <v>2198.14</v>
      </c>
      <c r="Z13" s="52">
        <f t="shared" si="3"/>
        <v>3958.62</v>
      </c>
      <c r="AA13" s="52">
        <f t="shared" si="4"/>
        <v>8354.9</v>
      </c>
      <c r="AB13" s="36"/>
      <c r="AC13" s="70"/>
      <c r="AD13" s="55"/>
      <c r="AE13" s="36"/>
    </row>
    <row r="14">
      <c r="A14" s="41" t="s">
        <v>37</v>
      </c>
      <c r="B14" s="42" t="s">
        <v>38</v>
      </c>
      <c r="C14" s="43">
        <v>8.0</v>
      </c>
      <c r="D14" s="44" t="s">
        <v>28</v>
      </c>
      <c r="E14" s="45">
        <v>2121.52</v>
      </c>
      <c r="F14" s="45">
        <v>5000.0</v>
      </c>
      <c r="G14" s="45"/>
      <c r="H14" s="46"/>
      <c r="I14" s="46"/>
      <c r="J14" s="45"/>
      <c r="K14" s="45">
        <v>835.0</v>
      </c>
      <c r="L14" s="46"/>
      <c r="M14" s="47"/>
      <c r="N14" s="48"/>
      <c r="O14" s="48"/>
      <c r="P14" s="48"/>
      <c r="Q14" s="48"/>
      <c r="R14" s="48"/>
      <c r="S14" s="48"/>
      <c r="T14" s="48"/>
      <c r="U14" s="49"/>
      <c r="V14" s="49"/>
      <c r="W14" s="50"/>
      <c r="X14" s="51">
        <f t="shared" si="1"/>
        <v>2652.17</v>
      </c>
      <c r="Y14" s="51">
        <f t="shared" si="2"/>
        <v>2132.6</v>
      </c>
      <c r="Z14" s="52">
        <f t="shared" si="3"/>
        <v>519.57</v>
      </c>
      <c r="AA14" s="52">
        <f t="shared" si="4"/>
        <v>4784.77</v>
      </c>
      <c r="AB14" s="36"/>
      <c r="AC14" s="70"/>
      <c r="AD14" s="55"/>
      <c r="AE14" s="36"/>
    </row>
    <row r="15">
      <c r="A15" s="57" t="s">
        <v>39</v>
      </c>
      <c r="B15" s="58" t="s">
        <v>40</v>
      </c>
      <c r="C15" s="59">
        <v>8.0</v>
      </c>
      <c r="D15" s="60" t="s">
        <v>28</v>
      </c>
      <c r="E15" s="61">
        <v>5685.61</v>
      </c>
      <c r="F15" s="61">
        <v>10000.0</v>
      </c>
      <c r="G15" s="61">
        <v>6450.0</v>
      </c>
      <c r="H15" s="62"/>
      <c r="I15" s="61"/>
      <c r="J15" s="71">
        <v>7500.0</v>
      </c>
      <c r="K15" s="71">
        <v>3450.0</v>
      </c>
      <c r="L15" s="62"/>
      <c r="M15" s="63"/>
      <c r="N15" s="64"/>
      <c r="O15" s="64"/>
      <c r="P15" s="64"/>
      <c r="Q15" s="64"/>
      <c r="R15" s="64"/>
      <c r="S15" s="64"/>
      <c r="T15" s="64"/>
      <c r="U15" s="65"/>
      <c r="V15" s="65"/>
      <c r="W15" s="66"/>
      <c r="X15" s="67">
        <f t="shared" si="1"/>
        <v>6617.12</v>
      </c>
      <c r="Y15" s="67">
        <f t="shared" si="2"/>
        <v>2405.7</v>
      </c>
      <c r="Z15" s="68">
        <f t="shared" si="3"/>
        <v>4211.42</v>
      </c>
      <c r="AA15" s="68">
        <f t="shared" si="4"/>
        <v>9022.82</v>
      </c>
      <c r="AB15" s="53">
        <v>6539.0</v>
      </c>
      <c r="AC15" s="54">
        <f t="shared" ref="AC15:AC24" si="6">X15/AB15-1</f>
        <v>0.01194678085</v>
      </c>
      <c r="AD15" s="55"/>
      <c r="AE15" s="36"/>
    </row>
    <row r="16">
      <c r="A16" s="57" t="s">
        <v>41</v>
      </c>
      <c r="B16" s="69" t="s">
        <v>42</v>
      </c>
      <c r="C16" s="60">
        <f>C15</f>
        <v>8</v>
      </c>
      <c r="D16" s="60" t="s">
        <v>28</v>
      </c>
      <c r="E16" s="61">
        <v>2471.52</v>
      </c>
      <c r="F16" s="61">
        <v>5000.0</v>
      </c>
      <c r="G16" s="61"/>
      <c r="H16" s="62"/>
      <c r="I16" s="62"/>
      <c r="J16" s="71">
        <v>1131.0</v>
      </c>
      <c r="K16" s="61"/>
      <c r="L16" s="62"/>
      <c r="M16" s="63"/>
      <c r="N16" s="64"/>
      <c r="O16" s="64"/>
      <c r="P16" s="64"/>
      <c r="Q16" s="64"/>
      <c r="R16" s="64"/>
      <c r="S16" s="64"/>
      <c r="T16" s="64"/>
      <c r="U16" s="65"/>
      <c r="V16" s="65"/>
      <c r="W16" s="66"/>
      <c r="X16" s="67">
        <f t="shared" si="1"/>
        <v>2867.51</v>
      </c>
      <c r="Y16" s="67">
        <f t="shared" si="2"/>
        <v>1964.66</v>
      </c>
      <c r="Z16" s="68">
        <f t="shared" si="3"/>
        <v>902.85</v>
      </c>
      <c r="AA16" s="68">
        <f t="shared" si="4"/>
        <v>4832.17</v>
      </c>
      <c r="AB16" s="53">
        <v>2350.0</v>
      </c>
      <c r="AC16" s="54">
        <f t="shared" si="6"/>
        <v>0.2202170213</v>
      </c>
      <c r="AD16" s="55"/>
      <c r="AE16" s="36"/>
    </row>
    <row r="17">
      <c r="A17" s="41" t="s">
        <v>43</v>
      </c>
      <c r="B17" s="42" t="s">
        <v>44</v>
      </c>
      <c r="C17" s="43">
        <v>12.0</v>
      </c>
      <c r="D17" s="44" t="s">
        <v>28</v>
      </c>
      <c r="E17" s="45">
        <v>6459.05</v>
      </c>
      <c r="F17" s="45">
        <v>12000.0</v>
      </c>
      <c r="G17" s="45">
        <v>7650.0</v>
      </c>
      <c r="H17" s="45">
        <v>8299.0</v>
      </c>
      <c r="I17" s="45"/>
      <c r="J17" s="45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9"/>
      <c r="V17" s="49"/>
      <c r="W17" s="50"/>
      <c r="X17" s="51">
        <f t="shared" si="1"/>
        <v>8602.01</v>
      </c>
      <c r="Y17" s="51">
        <f t="shared" si="2"/>
        <v>2390.03</v>
      </c>
      <c r="Z17" s="52">
        <f t="shared" si="3"/>
        <v>6211.98</v>
      </c>
      <c r="AA17" s="52">
        <f t="shared" si="4"/>
        <v>10992.04</v>
      </c>
      <c r="AB17" s="53">
        <v>8085.0</v>
      </c>
      <c r="AC17" s="54">
        <f t="shared" si="6"/>
        <v>0.06394681509</v>
      </c>
      <c r="AD17" s="55"/>
      <c r="AE17" s="36"/>
    </row>
    <row r="18">
      <c r="A18" s="41" t="s">
        <v>45</v>
      </c>
      <c r="B18" s="42" t="s">
        <v>46</v>
      </c>
      <c r="C18" s="43">
        <v>12.0</v>
      </c>
      <c r="D18" s="44" t="s">
        <v>28</v>
      </c>
      <c r="E18" s="45">
        <v>2471.52</v>
      </c>
      <c r="F18" s="45">
        <v>5500.0</v>
      </c>
      <c r="G18" s="46"/>
      <c r="H18" s="46"/>
      <c r="I18" s="46"/>
      <c r="J18" s="72">
        <v>1131.0</v>
      </c>
      <c r="K18" s="45"/>
      <c r="L18" s="46"/>
      <c r="M18" s="47"/>
      <c r="N18" s="48"/>
      <c r="O18" s="48"/>
      <c r="P18" s="48"/>
      <c r="Q18" s="48"/>
      <c r="R18" s="48"/>
      <c r="S18" s="48"/>
      <c r="T18" s="48"/>
      <c r="U18" s="49"/>
      <c r="V18" s="49"/>
      <c r="W18" s="50"/>
      <c r="X18" s="51">
        <f t="shared" si="1"/>
        <v>3034.17</v>
      </c>
      <c r="Y18" s="51">
        <f t="shared" si="2"/>
        <v>2238.19</v>
      </c>
      <c r="Z18" s="52">
        <f t="shared" si="3"/>
        <v>795.98</v>
      </c>
      <c r="AA18" s="52">
        <f t="shared" si="4"/>
        <v>5272.36</v>
      </c>
      <c r="AB18" s="53">
        <v>2763.75</v>
      </c>
      <c r="AC18" s="54">
        <f t="shared" si="6"/>
        <v>0.09784531886</v>
      </c>
      <c r="AD18" s="55"/>
      <c r="AE18" s="36"/>
    </row>
    <row r="19">
      <c r="A19" s="57" t="s">
        <v>47</v>
      </c>
      <c r="B19" s="58" t="s">
        <v>48</v>
      </c>
      <c r="C19" s="59">
        <v>4.0</v>
      </c>
      <c r="D19" s="60" t="s">
        <v>28</v>
      </c>
      <c r="E19" s="61">
        <v>7276.0</v>
      </c>
      <c r="F19" s="61">
        <v>15000.0</v>
      </c>
      <c r="G19" s="61">
        <v>7590.0</v>
      </c>
      <c r="H19" s="61">
        <v>7799.0</v>
      </c>
      <c r="I19" s="61"/>
      <c r="J19" s="71">
        <v>5200.0</v>
      </c>
      <c r="K19" s="71">
        <v>7763.79</v>
      </c>
      <c r="L19" s="62"/>
      <c r="M19" s="63"/>
      <c r="N19" s="64"/>
      <c r="O19" s="64"/>
      <c r="P19" s="64"/>
      <c r="Q19" s="64"/>
      <c r="R19" s="64"/>
      <c r="S19" s="64"/>
      <c r="T19" s="64"/>
      <c r="U19" s="65"/>
      <c r="V19" s="65"/>
      <c r="W19" s="66"/>
      <c r="X19" s="67">
        <f t="shared" si="1"/>
        <v>8438.13</v>
      </c>
      <c r="Y19" s="67">
        <f t="shared" si="2"/>
        <v>3360.85</v>
      </c>
      <c r="Z19" s="68">
        <f t="shared" si="3"/>
        <v>5077.28</v>
      </c>
      <c r="AA19" s="68">
        <f t="shared" si="4"/>
        <v>11798.98</v>
      </c>
      <c r="AB19" s="53">
        <v>7169.0</v>
      </c>
      <c r="AC19" s="54">
        <f t="shared" si="6"/>
        <v>0.1770302692</v>
      </c>
      <c r="AD19" s="55"/>
      <c r="AE19" s="36"/>
    </row>
    <row r="20">
      <c r="A20" s="57" t="s">
        <v>49</v>
      </c>
      <c r="B20" s="69" t="s">
        <v>50</v>
      </c>
      <c r="C20" s="60">
        <f>C19</f>
        <v>4</v>
      </c>
      <c r="D20" s="60" t="s">
        <v>28</v>
      </c>
      <c r="E20" s="61">
        <v>2471.52</v>
      </c>
      <c r="F20" s="61">
        <v>6000.0</v>
      </c>
      <c r="G20" s="62"/>
      <c r="H20" s="62"/>
      <c r="I20" s="62"/>
      <c r="J20" s="71">
        <v>1131.0</v>
      </c>
      <c r="K20" s="61"/>
      <c r="L20" s="62"/>
      <c r="M20" s="63"/>
      <c r="N20" s="64"/>
      <c r="O20" s="64"/>
      <c r="P20" s="64"/>
      <c r="Q20" s="64"/>
      <c r="R20" s="64"/>
      <c r="S20" s="64"/>
      <c r="T20" s="64"/>
      <c r="U20" s="65"/>
      <c r="V20" s="65"/>
      <c r="W20" s="66"/>
      <c r="X20" s="67">
        <f t="shared" si="1"/>
        <v>3200.84</v>
      </c>
      <c r="Y20" s="67">
        <f t="shared" si="2"/>
        <v>2515.1</v>
      </c>
      <c r="Z20" s="68">
        <f t="shared" si="3"/>
        <v>685.74</v>
      </c>
      <c r="AA20" s="68">
        <f t="shared" si="4"/>
        <v>5715.94</v>
      </c>
      <c r="AB20" s="53">
        <v>3370.0</v>
      </c>
      <c r="AC20" s="54">
        <f t="shared" si="6"/>
        <v>-0.0501958457</v>
      </c>
      <c r="AD20" s="55"/>
      <c r="AE20" s="36"/>
    </row>
    <row r="21">
      <c r="A21" s="41" t="s">
        <v>51</v>
      </c>
      <c r="B21" s="42" t="s">
        <v>52</v>
      </c>
      <c r="C21" s="43">
        <v>3.0</v>
      </c>
      <c r="D21" s="44" t="s">
        <v>28</v>
      </c>
      <c r="E21" s="45">
        <v>7456.55</v>
      </c>
      <c r="F21" s="45">
        <v>12000.0</v>
      </c>
      <c r="G21" s="45">
        <v>7500.0</v>
      </c>
      <c r="H21" s="45">
        <v>8089.0</v>
      </c>
      <c r="I21" s="45"/>
      <c r="J21" s="72">
        <v>8228.0</v>
      </c>
      <c r="K21" s="72">
        <v>5680.0</v>
      </c>
      <c r="L21" s="46"/>
      <c r="M21" s="47"/>
      <c r="N21" s="48"/>
      <c r="O21" s="48"/>
      <c r="P21" s="48"/>
      <c r="Q21" s="48"/>
      <c r="R21" s="48"/>
      <c r="S21" s="48"/>
      <c r="T21" s="48"/>
      <c r="U21" s="49"/>
      <c r="V21" s="49"/>
      <c r="W21" s="73"/>
      <c r="X21" s="51">
        <f t="shared" si="1"/>
        <v>8158.93</v>
      </c>
      <c r="Y21" s="51">
        <f t="shared" si="2"/>
        <v>2089.79</v>
      </c>
      <c r="Z21" s="52">
        <f t="shared" si="3"/>
        <v>6069.14</v>
      </c>
      <c r="AA21" s="52">
        <f t="shared" si="4"/>
        <v>10248.72</v>
      </c>
      <c r="AB21" s="53">
        <v>8677.0</v>
      </c>
      <c r="AC21" s="54">
        <f t="shared" si="6"/>
        <v>-0.05970611963</v>
      </c>
      <c r="AD21" s="55"/>
      <c r="AE21" s="36"/>
    </row>
    <row r="22">
      <c r="A22" s="41" t="s">
        <v>53</v>
      </c>
      <c r="B22" s="42" t="s">
        <v>54</v>
      </c>
      <c r="C22" s="43">
        <v>3.0</v>
      </c>
      <c r="D22" s="74" t="s">
        <v>28</v>
      </c>
      <c r="E22" s="45">
        <v>2671.52</v>
      </c>
      <c r="F22" s="45">
        <v>6000.0</v>
      </c>
      <c r="G22" s="46"/>
      <c r="H22" s="46"/>
      <c r="I22" s="45">
        <v>1316.0</v>
      </c>
      <c r="J22" s="45"/>
      <c r="K22" s="46"/>
      <c r="L22" s="46"/>
      <c r="M22" s="47"/>
      <c r="N22" s="48"/>
      <c r="O22" s="48"/>
      <c r="P22" s="48"/>
      <c r="Q22" s="48"/>
      <c r="R22" s="48"/>
      <c r="S22" s="48"/>
      <c r="T22" s="48"/>
      <c r="U22" s="49"/>
      <c r="V22" s="49"/>
      <c r="W22" s="73"/>
      <c r="X22" s="51">
        <f t="shared" si="1"/>
        <v>3329.17</v>
      </c>
      <c r="Y22" s="51">
        <f t="shared" si="2"/>
        <v>2410.26</v>
      </c>
      <c r="Z22" s="52">
        <f t="shared" si="3"/>
        <v>918.91</v>
      </c>
      <c r="AA22" s="52">
        <f t="shared" si="4"/>
        <v>5739.43</v>
      </c>
      <c r="AB22" s="53">
        <v>2580.0</v>
      </c>
      <c r="AC22" s="54">
        <f t="shared" si="6"/>
        <v>0.290375969</v>
      </c>
      <c r="AD22" s="55"/>
      <c r="AE22" s="36"/>
    </row>
    <row r="23">
      <c r="A23" s="57" t="s">
        <v>55</v>
      </c>
      <c r="B23" s="69" t="s">
        <v>56</v>
      </c>
      <c r="C23" s="75">
        <v>5.0</v>
      </c>
      <c r="D23" s="76" t="s">
        <v>28</v>
      </c>
      <c r="E23" s="61">
        <v>9879.05</v>
      </c>
      <c r="F23" s="77">
        <v>15000.0</v>
      </c>
      <c r="G23" s="77">
        <v>9950.0</v>
      </c>
      <c r="H23" s="61">
        <v>10299.0</v>
      </c>
      <c r="I23" s="77"/>
      <c r="J23" s="78">
        <v>8688.0</v>
      </c>
      <c r="K23" s="77"/>
      <c r="L23" s="79"/>
      <c r="M23" s="80"/>
      <c r="N23" s="81"/>
      <c r="O23" s="81"/>
      <c r="P23" s="81"/>
      <c r="Q23" s="81"/>
      <c r="R23" s="81"/>
      <c r="S23" s="81"/>
      <c r="T23" s="81"/>
      <c r="U23" s="82"/>
      <c r="V23" s="82"/>
      <c r="W23" s="83"/>
      <c r="X23" s="67">
        <f t="shared" si="1"/>
        <v>10763.21</v>
      </c>
      <c r="Y23" s="67">
        <f t="shared" si="2"/>
        <v>2445.17</v>
      </c>
      <c r="Z23" s="68">
        <f t="shared" si="3"/>
        <v>8318.04</v>
      </c>
      <c r="AA23" s="68">
        <f t="shared" si="4"/>
        <v>13208.38</v>
      </c>
      <c r="AB23" s="53">
        <v>10163.0</v>
      </c>
      <c r="AC23" s="54">
        <f t="shared" si="6"/>
        <v>0.05905834891</v>
      </c>
      <c r="AD23" s="55"/>
      <c r="AE23" s="36"/>
    </row>
    <row r="24">
      <c r="A24" s="57" t="s">
        <v>57</v>
      </c>
      <c r="B24" s="69" t="s">
        <v>58</v>
      </c>
      <c r="C24" s="75">
        <v>5.0</v>
      </c>
      <c r="D24" s="60" t="s">
        <v>28</v>
      </c>
      <c r="E24" s="61">
        <v>2671.52</v>
      </c>
      <c r="F24" s="77">
        <v>7000.0</v>
      </c>
      <c r="G24" s="79"/>
      <c r="H24" s="79"/>
      <c r="I24" s="77">
        <v>1579.0</v>
      </c>
      <c r="J24" s="77"/>
      <c r="K24" s="79"/>
      <c r="L24" s="79"/>
      <c r="M24" s="80"/>
      <c r="N24" s="81"/>
      <c r="O24" s="81"/>
      <c r="P24" s="81"/>
      <c r="Q24" s="81"/>
      <c r="R24" s="81"/>
      <c r="S24" s="81"/>
      <c r="T24" s="81"/>
      <c r="U24" s="82"/>
      <c r="V24" s="82"/>
      <c r="W24" s="83"/>
      <c r="X24" s="67">
        <f t="shared" si="1"/>
        <v>3750.17</v>
      </c>
      <c r="Y24" s="67">
        <f t="shared" si="2"/>
        <v>2866.95</v>
      </c>
      <c r="Z24" s="68">
        <f t="shared" si="3"/>
        <v>883.22</v>
      </c>
      <c r="AA24" s="68">
        <f t="shared" si="4"/>
        <v>6617.12</v>
      </c>
      <c r="AB24" s="53">
        <v>3380.0</v>
      </c>
      <c r="AC24" s="54">
        <f t="shared" si="6"/>
        <v>0.1095177515</v>
      </c>
      <c r="AD24" s="55"/>
      <c r="AE24" s="36"/>
    </row>
    <row r="25" ht="21.0" customHeight="1">
      <c r="A25" s="84"/>
      <c r="B25" s="85" t="s">
        <v>59</v>
      </c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6"/>
      <c r="V25" s="86"/>
      <c r="W25" s="86"/>
      <c r="X25" s="86"/>
      <c r="Y25" s="86"/>
      <c r="Z25" s="86"/>
      <c r="AA25" s="88"/>
      <c r="AB25" s="36"/>
      <c r="AC25" s="70"/>
      <c r="AD25" s="55"/>
      <c r="AE25" s="36"/>
    </row>
    <row r="26">
      <c r="A26" s="89" t="s">
        <v>60</v>
      </c>
      <c r="B26" s="90" t="s">
        <v>27</v>
      </c>
      <c r="C26" s="91">
        <v>2.0</v>
      </c>
      <c r="D26" s="92" t="s">
        <v>28</v>
      </c>
      <c r="E26" s="93">
        <v>1846.05</v>
      </c>
      <c r="F26" s="93">
        <v>4500.0</v>
      </c>
      <c r="G26" s="93">
        <v>1875.0</v>
      </c>
      <c r="H26" s="93">
        <v>1729.0</v>
      </c>
      <c r="I26" s="93"/>
      <c r="J26" s="94">
        <v>1541.5</v>
      </c>
      <c r="K26" s="94"/>
      <c r="L26" s="95"/>
      <c r="M26" s="96"/>
      <c r="N26" s="96"/>
      <c r="O26" s="96"/>
      <c r="P26" s="96"/>
      <c r="Q26" s="96"/>
      <c r="R26" s="96"/>
      <c r="S26" s="96"/>
      <c r="T26" s="96"/>
      <c r="U26" s="97"/>
      <c r="V26" s="98"/>
      <c r="W26" s="99"/>
      <c r="X26" s="100">
        <f t="shared" ref="X26:X39" si="7">IF(SUM(E26:M26)&gt;0,ROUND(AVERAGE(E26:M26),2),"")</f>
        <v>2298.31</v>
      </c>
      <c r="Y26" s="100">
        <f t="shared" ref="Y26:Y39" si="8">IF(COUNTA(E26:M26)=1,X26,(IF(SUM(E26:M26)&gt;0,ROUND(STDEV(E26:M26),2),"")))</f>
        <v>1237.74</v>
      </c>
      <c r="Z26" s="101">
        <f t="shared" ref="Z26:Z39" si="9">IF(SUM(X26:Y26)&gt;0,X26-Y26,"")</f>
        <v>1060.57</v>
      </c>
      <c r="AA26" s="101">
        <f t="shared" ref="AA26:AA39" si="10">IF(SUM(X26:Y26)&gt;0,SUM(X26:Y26),"")</f>
        <v>3536.05</v>
      </c>
      <c r="AB26" s="53">
        <v>1880.0</v>
      </c>
      <c r="AC26" s="54">
        <f t="shared" ref="AC26:AC39" si="11">X26/AB26-1</f>
        <v>0.2225053191</v>
      </c>
      <c r="AD26" s="55"/>
      <c r="AE26" s="36"/>
    </row>
    <row r="27">
      <c r="A27" s="102" t="s">
        <v>61</v>
      </c>
      <c r="B27" s="103" t="s">
        <v>62</v>
      </c>
      <c r="C27" s="43">
        <v>2.0</v>
      </c>
      <c r="D27" s="44" t="s">
        <v>28</v>
      </c>
      <c r="E27" s="45">
        <v>2165.52</v>
      </c>
      <c r="F27" s="45">
        <v>3000.0</v>
      </c>
      <c r="G27" s="45"/>
      <c r="H27" s="46"/>
      <c r="I27" s="46"/>
      <c r="J27" s="72">
        <v>640.0</v>
      </c>
      <c r="K27" s="72">
        <v>835.0</v>
      </c>
      <c r="L27" s="46"/>
      <c r="M27" s="47"/>
      <c r="N27" s="47"/>
      <c r="O27" s="47"/>
      <c r="P27" s="47"/>
      <c r="Q27" s="47"/>
      <c r="R27" s="47"/>
      <c r="S27" s="47"/>
      <c r="T27" s="47"/>
      <c r="U27" s="104"/>
      <c r="V27" s="73"/>
      <c r="W27" s="105"/>
      <c r="X27" s="51">
        <f t="shared" si="7"/>
        <v>1660.13</v>
      </c>
      <c r="Y27" s="51">
        <f t="shared" si="8"/>
        <v>1121.33</v>
      </c>
      <c r="Z27" s="52">
        <f t="shared" si="9"/>
        <v>538.8</v>
      </c>
      <c r="AA27" s="52">
        <f t="shared" si="10"/>
        <v>2781.46</v>
      </c>
      <c r="AB27" s="53">
        <v>500.0</v>
      </c>
      <c r="AC27" s="54">
        <f t="shared" si="11"/>
        <v>2.32026</v>
      </c>
      <c r="AD27" s="55"/>
      <c r="AE27" s="36"/>
    </row>
    <row r="28">
      <c r="A28" s="106" t="s">
        <v>63</v>
      </c>
      <c r="B28" s="107" t="s">
        <v>32</v>
      </c>
      <c r="C28" s="59">
        <v>4.0</v>
      </c>
      <c r="D28" s="60" t="s">
        <v>28</v>
      </c>
      <c r="E28" s="61">
        <v>2136.55</v>
      </c>
      <c r="F28" s="61">
        <v>6300.0</v>
      </c>
      <c r="G28" s="61">
        <v>2890.0</v>
      </c>
      <c r="H28" s="61">
        <v>2989.0</v>
      </c>
      <c r="I28" s="61"/>
      <c r="J28" s="71"/>
      <c r="K28" s="71"/>
      <c r="L28" s="62"/>
      <c r="M28" s="63"/>
      <c r="N28" s="108"/>
      <c r="O28" s="108"/>
      <c r="P28" s="108"/>
      <c r="Q28" s="108"/>
      <c r="R28" s="108"/>
      <c r="S28" s="108"/>
      <c r="T28" s="108"/>
      <c r="U28" s="109"/>
      <c r="V28" s="110"/>
      <c r="W28" s="111"/>
      <c r="X28" s="67">
        <f t="shared" si="7"/>
        <v>3578.89</v>
      </c>
      <c r="Y28" s="67">
        <f t="shared" si="8"/>
        <v>1853.58</v>
      </c>
      <c r="Z28" s="68">
        <f t="shared" si="9"/>
        <v>1725.31</v>
      </c>
      <c r="AA28" s="68">
        <f t="shared" si="10"/>
        <v>5432.47</v>
      </c>
      <c r="AB28" s="53">
        <v>2480.0</v>
      </c>
      <c r="AC28" s="54">
        <f t="shared" si="11"/>
        <v>0.4431008065</v>
      </c>
      <c r="AD28" s="55"/>
      <c r="AE28" s="36"/>
    </row>
    <row r="29">
      <c r="A29" s="106" t="s">
        <v>64</v>
      </c>
      <c r="B29" s="112" t="s">
        <v>65</v>
      </c>
      <c r="C29" s="59">
        <v>4.0</v>
      </c>
      <c r="D29" s="60" t="s">
        <v>28</v>
      </c>
      <c r="E29" s="61">
        <v>2165.52</v>
      </c>
      <c r="F29" s="61">
        <v>4000.0</v>
      </c>
      <c r="G29" s="61"/>
      <c r="H29" s="62"/>
      <c r="I29" s="62"/>
      <c r="J29" s="71">
        <v>750.0</v>
      </c>
      <c r="K29" s="71">
        <v>835.0</v>
      </c>
      <c r="L29" s="62"/>
      <c r="M29" s="63"/>
      <c r="N29" s="108"/>
      <c r="O29" s="108"/>
      <c r="P29" s="108"/>
      <c r="Q29" s="108"/>
      <c r="R29" s="108"/>
      <c r="S29" s="108"/>
      <c r="T29" s="108"/>
      <c r="U29" s="109"/>
      <c r="V29" s="110"/>
      <c r="W29" s="111"/>
      <c r="X29" s="67">
        <f t="shared" si="7"/>
        <v>1937.63</v>
      </c>
      <c r="Y29" s="67">
        <f t="shared" si="8"/>
        <v>1520.04</v>
      </c>
      <c r="Z29" s="68">
        <f t="shared" si="9"/>
        <v>417.59</v>
      </c>
      <c r="AA29" s="68">
        <f t="shared" si="10"/>
        <v>3457.67</v>
      </c>
      <c r="AB29" s="53">
        <v>500.0</v>
      </c>
      <c r="AC29" s="54">
        <f t="shared" si="11"/>
        <v>2.87526</v>
      </c>
      <c r="AD29" s="55"/>
      <c r="AE29" s="36"/>
    </row>
    <row r="30">
      <c r="A30" s="102" t="s">
        <v>66</v>
      </c>
      <c r="B30" s="113" t="s">
        <v>40</v>
      </c>
      <c r="C30" s="43">
        <v>8.0</v>
      </c>
      <c r="D30" s="44" t="s">
        <v>28</v>
      </c>
      <c r="E30" s="114">
        <v>5685.61</v>
      </c>
      <c r="F30" s="114">
        <v>10000.0</v>
      </c>
      <c r="G30" s="45">
        <v>6450.0</v>
      </c>
      <c r="H30" s="46"/>
      <c r="I30" s="45"/>
      <c r="J30" s="72">
        <v>7500.0</v>
      </c>
      <c r="K30" s="72">
        <v>3450.0</v>
      </c>
      <c r="L30" s="46"/>
      <c r="M30" s="47"/>
      <c r="N30" s="47"/>
      <c r="O30" s="47"/>
      <c r="P30" s="47"/>
      <c r="Q30" s="47"/>
      <c r="R30" s="47"/>
      <c r="S30" s="47"/>
      <c r="T30" s="47"/>
      <c r="U30" s="104"/>
      <c r="V30" s="73"/>
      <c r="W30" s="105"/>
      <c r="X30" s="51">
        <f t="shared" si="7"/>
        <v>6617.12</v>
      </c>
      <c r="Y30" s="51">
        <f t="shared" si="8"/>
        <v>2405.7</v>
      </c>
      <c r="Z30" s="52">
        <f t="shared" si="9"/>
        <v>4211.42</v>
      </c>
      <c r="AA30" s="52">
        <f t="shared" si="10"/>
        <v>9022.82</v>
      </c>
      <c r="AB30" s="53">
        <v>6530.0</v>
      </c>
      <c r="AC30" s="54">
        <f t="shared" si="11"/>
        <v>0.01334150077</v>
      </c>
      <c r="AD30" s="55"/>
      <c r="AE30" s="36"/>
    </row>
    <row r="31">
      <c r="A31" s="102" t="s">
        <v>67</v>
      </c>
      <c r="B31" s="103" t="s">
        <v>68</v>
      </c>
      <c r="C31" s="43">
        <v>8.0</v>
      </c>
      <c r="D31" s="44" t="s">
        <v>28</v>
      </c>
      <c r="E31" s="114">
        <v>2515.52</v>
      </c>
      <c r="F31" s="114">
        <v>5000.0</v>
      </c>
      <c r="G31" s="45"/>
      <c r="H31" s="46"/>
      <c r="I31" s="46"/>
      <c r="J31" s="72">
        <v>1131.0</v>
      </c>
      <c r="K31" s="72"/>
      <c r="L31" s="46"/>
      <c r="M31" s="47"/>
      <c r="N31" s="47"/>
      <c r="O31" s="47"/>
      <c r="P31" s="47"/>
      <c r="Q31" s="47"/>
      <c r="R31" s="47"/>
      <c r="S31" s="47"/>
      <c r="T31" s="47"/>
      <c r="U31" s="104"/>
      <c r="V31" s="73"/>
      <c r="W31" s="105"/>
      <c r="X31" s="51">
        <f t="shared" si="7"/>
        <v>2882.17</v>
      </c>
      <c r="Y31" s="51">
        <f t="shared" si="8"/>
        <v>1960.39</v>
      </c>
      <c r="Z31" s="52">
        <f t="shared" si="9"/>
        <v>921.78</v>
      </c>
      <c r="AA31" s="52">
        <f t="shared" si="10"/>
        <v>4842.56</v>
      </c>
      <c r="AB31" s="53">
        <v>2058.75</v>
      </c>
      <c r="AC31" s="54">
        <f t="shared" si="11"/>
        <v>0.3999611415</v>
      </c>
      <c r="AD31" s="55"/>
      <c r="AE31" s="36"/>
    </row>
    <row r="32">
      <c r="A32" s="106" t="s">
        <v>69</v>
      </c>
      <c r="B32" s="107" t="s">
        <v>44</v>
      </c>
      <c r="C32" s="59">
        <v>6.0</v>
      </c>
      <c r="D32" s="60" t="s">
        <v>28</v>
      </c>
      <c r="E32" s="77">
        <v>6459.05</v>
      </c>
      <c r="F32" s="77">
        <v>12000.0</v>
      </c>
      <c r="G32" s="61">
        <v>7650.0</v>
      </c>
      <c r="H32" s="61">
        <v>8299.0</v>
      </c>
      <c r="I32" s="61"/>
      <c r="J32" s="71"/>
      <c r="K32" s="115"/>
      <c r="L32" s="62"/>
      <c r="M32" s="63"/>
      <c r="N32" s="108"/>
      <c r="O32" s="108"/>
      <c r="P32" s="108"/>
      <c r="Q32" s="108"/>
      <c r="R32" s="108"/>
      <c r="S32" s="108"/>
      <c r="T32" s="108"/>
      <c r="U32" s="109"/>
      <c r="V32" s="110"/>
      <c r="W32" s="111"/>
      <c r="X32" s="67">
        <f t="shared" si="7"/>
        <v>8602.01</v>
      </c>
      <c r="Y32" s="67">
        <f t="shared" si="8"/>
        <v>2390.03</v>
      </c>
      <c r="Z32" s="68">
        <f t="shared" si="9"/>
        <v>6211.98</v>
      </c>
      <c r="AA32" s="68">
        <f t="shared" si="10"/>
        <v>10992.04</v>
      </c>
      <c r="AB32" s="53">
        <v>8000.0</v>
      </c>
      <c r="AC32" s="54">
        <f t="shared" si="11"/>
        <v>0.07525125</v>
      </c>
      <c r="AD32" s="55"/>
      <c r="AE32" s="36"/>
    </row>
    <row r="33">
      <c r="A33" s="106" t="s">
        <v>70</v>
      </c>
      <c r="B33" s="112" t="s">
        <v>71</v>
      </c>
      <c r="C33" s="59">
        <v>6.0</v>
      </c>
      <c r="D33" s="60" t="s">
        <v>28</v>
      </c>
      <c r="E33" s="77">
        <v>2515.52</v>
      </c>
      <c r="F33" s="77">
        <v>5500.0</v>
      </c>
      <c r="G33" s="62"/>
      <c r="H33" s="62"/>
      <c r="I33" s="62"/>
      <c r="J33" s="71">
        <v>1131.0</v>
      </c>
      <c r="K33" s="71"/>
      <c r="L33" s="62"/>
      <c r="M33" s="63"/>
      <c r="N33" s="108"/>
      <c r="O33" s="108"/>
      <c r="P33" s="108"/>
      <c r="Q33" s="108"/>
      <c r="R33" s="108"/>
      <c r="S33" s="108"/>
      <c r="T33" s="108"/>
      <c r="U33" s="109"/>
      <c r="V33" s="110"/>
      <c r="W33" s="111"/>
      <c r="X33" s="67">
        <f t="shared" si="7"/>
        <v>3048.84</v>
      </c>
      <c r="Y33" s="67">
        <f t="shared" si="8"/>
        <v>2232.79</v>
      </c>
      <c r="Z33" s="68">
        <f t="shared" si="9"/>
        <v>816.05</v>
      </c>
      <c r="AA33" s="68">
        <f t="shared" si="10"/>
        <v>5281.63</v>
      </c>
      <c r="AB33" s="53">
        <v>2600.0</v>
      </c>
      <c r="AC33" s="54">
        <f t="shared" si="11"/>
        <v>0.1726307692</v>
      </c>
      <c r="AD33" s="55"/>
      <c r="AE33" s="36"/>
    </row>
    <row r="34">
      <c r="A34" s="102" t="s">
        <v>72</v>
      </c>
      <c r="B34" s="113" t="s">
        <v>48</v>
      </c>
      <c r="C34" s="43">
        <v>2.0</v>
      </c>
      <c r="D34" s="44" t="s">
        <v>28</v>
      </c>
      <c r="E34" s="114">
        <v>7276.0</v>
      </c>
      <c r="F34" s="114">
        <v>15000.0</v>
      </c>
      <c r="G34" s="45">
        <v>7590.0</v>
      </c>
      <c r="H34" s="45">
        <v>7799.0</v>
      </c>
      <c r="I34" s="45"/>
      <c r="J34" s="72">
        <v>5200.0</v>
      </c>
      <c r="K34" s="72">
        <v>7763.79</v>
      </c>
      <c r="L34" s="46"/>
      <c r="M34" s="47"/>
      <c r="N34" s="47"/>
      <c r="O34" s="47"/>
      <c r="P34" s="47"/>
      <c r="Q34" s="47"/>
      <c r="R34" s="47"/>
      <c r="S34" s="47"/>
      <c r="T34" s="47"/>
      <c r="U34" s="104"/>
      <c r="V34" s="73"/>
      <c r="W34" s="105"/>
      <c r="X34" s="51">
        <f t="shared" si="7"/>
        <v>8438.13</v>
      </c>
      <c r="Y34" s="51">
        <f t="shared" si="8"/>
        <v>3360.85</v>
      </c>
      <c r="Z34" s="52">
        <f t="shared" si="9"/>
        <v>5077.28</v>
      </c>
      <c r="AA34" s="52">
        <f t="shared" si="10"/>
        <v>11798.98</v>
      </c>
      <c r="AB34" s="53">
        <v>7160.0</v>
      </c>
      <c r="AC34" s="54">
        <f t="shared" si="11"/>
        <v>0.1785097765</v>
      </c>
      <c r="AD34" s="55"/>
      <c r="AE34" s="36"/>
    </row>
    <row r="35">
      <c r="A35" s="102" t="s">
        <v>73</v>
      </c>
      <c r="B35" s="103" t="s">
        <v>74</v>
      </c>
      <c r="C35" s="43">
        <v>2.0</v>
      </c>
      <c r="D35" s="44" t="s">
        <v>28</v>
      </c>
      <c r="E35" s="114">
        <v>2515.52</v>
      </c>
      <c r="F35" s="114">
        <v>6000.0</v>
      </c>
      <c r="G35" s="46"/>
      <c r="H35" s="46"/>
      <c r="I35" s="46"/>
      <c r="J35" s="72">
        <v>1131.0</v>
      </c>
      <c r="K35" s="72"/>
      <c r="L35" s="46"/>
      <c r="M35" s="47"/>
      <c r="N35" s="47"/>
      <c r="O35" s="47"/>
      <c r="P35" s="47"/>
      <c r="Q35" s="47"/>
      <c r="R35" s="47"/>
      <c r="S35" s="47"/>
      <c r="T35" s="47"/>
      <c r="U35" s="104"/>
      <c r="V35" s="73"/>
      <c r="W35" s="105"/>
      <c r="X35" s="51">
        <f t="shared" si="7"/>
        <v>3215.51</v>
      </c>
      <c r="Y35" s="51">
        <f t="shared" si="8"/>
        <v>2508.84</v>
      </c>
      <c r="Z35" s="52">
        <f t="shared" si="9"/>
        <v>706.67</v>
      </c>
      <c r="AA35" s="52">
        <f t="shared" si="10"/>
        <v>5724.35</v>
      </c>
      <c r="AB35" s="53">
        <v>3200.0</v>
      </c>
      <c r="AC35" s="54">
        <f t="shared" si="11"/>
        <v>0.004846875</v>
      </c>
      <c r="AD35" s="55"/>
      <c r="AE35" s="36"/>
    </row>
    <row r="36">
      <c r="A36" s="106" t="s">
        <v>75</v>
      </c>
      <c r="B36" s="107" t="s">
        <v>52</v>
      </c>
      <c r="C36" s="59">
        <v>2.0</v>
      </c>
      <c r="D36" s="60" t="s">
        <v>28</v>
      </c>
      <c r="E36" s="77">
        <v>7456.55</v>
      </c>
      <c r="F36" s="77">
        <v>12000.0</v>
      </c>
      <c r="G36" s="61">
        <v>7500.0</v>
      </c>
      <c r="H36" s="61">
        <v>8089.0</v>
      </c>
      <c r="I36" s="61"/>
      <c r="J36" s="71">
        <v>8228.0</v>
      </c>
      <c r="K36" s="71">
        <v>5680.0</v>
      </c>
      <c r="L36" s="62"/>
      <c r="M36" s="63"/>
      <c r="N36" s="108"/>
      <c r="O36" s="108"/>
      <c r="P36" s="108"/>
      <c r="Q36" s="108"/>
      <c r="R36" s="108"/>
      <c r="S36" s="108"/>
      <c r="T36" s="108"/>
      <c r="U36" s="109"/>
      <c r="V36" s="110"/>
      <c r="W36" s="111"/>
      <c r="X36" s="67">
        <f t="shared" si="7"/>
        <v>8158.93</v>
      </c>
      <c r="Y36" s="67">
        <f t="shared" si="8"/>
        <v>2089.79</v>
      </c>
      <c r="Z36" s="68">
        <f t="shared" si="9"/>
        <v>6069.14</v>
      </c>
      <c r="AA36" s="68">
        <f t="shared" si="10"/>
        <v>10248.72</v>
      </c>
      <c r="AB36" s="53">
        <v>8670.0</v>
      </c>
      <c r="AC36" s="54">
        <f t="shared" si="11"/>
        <v>-0.05894694348</v>
      </c>
      <c r="AD36" s="55"/>
      <c r="AE36" s="36"/>
    </row>
    <row r="37">
      <c r="A37" s="106" t="s">
        <v>76</v>
      </c>
      <c r="B37" s="112" t="s">
        <v>77</v>
      </c>
      <c r="C37" s="59">
        <v>2.0</v>
      </c>
      <c r="D37" s="60" t="s">
        <v>28</v>
      </c>
      <c r="E37" s="77">
        <v>2715.52</v>
      </c>
      <c r="F37" s="77">
        <v>6000.0</v>
      </c>
      <c r="G37" s="62"/>
      <c r="H37" s="62"/>
      <c r="I37" s="61">
        <v>1316.0</v>
      </c>
      <c r="J37" s="71"/>
      <c r="K37" s="115"/>
      <c r="L37" s="62"/>
      <c r="M37" s="63"/>
      <c r="N37" s="108"/>
      <c r="O37" s="108"/>
      <c r="P37" s="108"/>
      <c r="Q37" s="108"/>
      <c r="R37" s="108"/>
      <c r="S37" s="108"/>
      <c r="T37" s="108"/>
      <c r="U37" s="109"/>
      <c r="V37" s="110"/>
      <c r="W37" s="111"/>
      <c r="X37" s="67">
        <f t="shared" si="7"/>
        <v>3343.84</v>
      </c>
      <c r="Y37" s="67">
        <f t="shared" si="8"/>
        <v>2404.38</v>
      </c>
      <c r="Z37" s="68">
        <f t="shared" si="9"/>
        <v>939.46</v>
      </c>
      <c r="AA37" s="68">
        <f t="shared" si="10"/>
        <v>5748.22</v>
      </c>
      <c r="AB37" s="53">
        <v>2400.0</v>
      </c>
      <c r="AC37" s="54">
        <f t="shared" si="11"/>
        <v>0.3932666667</v>
      </c>
      <c r="AD37" s="55"/>
      <c r="AE37" s="36"/>
    </row>
    <row r="38">
      <c r="A38" s="102" t="s">
        <v>78</v>
      </c>
      <c r="B38" s="113" t="s">
        <v>56</v>
      </c>
      <c r="C38" s="43">
        <v>3.0</v>
      </c>
      <c r="D38" s="44" t="s">
        <v>28</v>
      </c>
      <c r="E38" s="114">
        <v>9879.05</v>
      </c>
      <c r="F38" s="45">
        <v>15000.0</v>
      </c>
      <c r="G38" s="45">
        <v>9950.0</v>
      </c>
      <c r="H38" s="45">
        <v>10299.0</v>
      </c>
      <c r="I38" s="45"/>
      <c r="J38" s="72">
        <v>8688.0</v>
      </c>
      <c r="K38" s="72"/>
      <c r="L38" s="46"/>
      <c r="M38" s="47"/>
      <c r="N38" s="48"/>
      <c r="O38" s="48"/>
      <c r="P38" s="48"/>
      <c r="Q38" s="48"/>
      <c r="R38" s="48"/>
      <c r="S38" s="48"/>
      <c r="T38" s="48"/>
      <c r="U38" s="49"/>
      <c r="V38" s="49"/>
      <c r="W38" s="73"/>
      <c r="X38" s="51">
        <f t="shared" si="7"/>
        <v>10763.21</v>
      </c>
      <c r="Y38" s="51">
        <f t="shared" si="8"/>
        <v>2445.17</v>
      </c>
      <c r="Z38" s="52">
        <f t="shared" si="9"/>
        <v>8318.04</v>
      </c>
      <c r="AA38" s="52">
        <f t="shared" si="10"/>
        <v>13208.38</v>
      </c>
      <c r="AB38" s="53">
        <v>10150.0</v>
      </c>
      <c r="AC38" s="54">
        <f t="shared" si="11"/>
        <v>0.06041477833</v>
      </c>
      <c r="AD38" s="55"/>
      <c r="AE38" s="36"/>
    </row>
    <row r="39">
      <c r="A39" s="102" t="s">
        <v>79</v>
      </c>
      <c r="B39" s="42" t="s">
        <v>80</v>
      </c>
      <c r="C39" s="43">
        <v>3.0</v>
      </c>
      <c r="D39" s="44" t="s">
        <v>28</v>
      </c>
      <c r="E39" s="114">
        <v>2715.52</v>
      </c>
      <c r="F39" s="45">
        <v>7000.0</v>
      </c>
      <c r="G39" s="116"/>
      <c r="H39" s="116"/>
      <c r="I39" s="117">
        <v>1579.0</v>
      </c>
      <c r="J39" s="118"/>
      <c r="K39" s="119"/>
      <c r="L39" s="116"/>
      <c r="M39" s="120"/>
      <c r="N39" s="121"/>
      <c r="O39" s="121"/>
      <c r="P39" s="121"/>
      <c r="Q39" s="121"/>
      <c r="R39" s="121"/>
      <c r="S39" s="121"/>
      <c r="T39" s="121"/>
      <c r="U39" s="122"/>
      <c r="V39" s="122"/>
      <c r="W39" s="123"/>
      <c r="X39" s="51">
        <f t="shared" si="7"/>
        <v>3764.84</v>
      </c>
      <c r="Y39" s="51">
        <f t="shared" si="8"/>
        <v>2858.78</v>
      </c>
      <c r="Z39" s="52">
        <f t="shared" si="9"/>
        <v>906.06</v>
      </c>
      <c r="AA39" s="52">
        <f t="shared" si="10"/>
        <v>6623.62</v>
      </c>
      <c r="AB39" s="53">
        <v>3200.0</v>
      </c>
      <c r="AC39" s="54">
        <f t="shared" si="11"/>
        <v>0.1765125</v>
      </c>
      <c r="AD39" s="55"/>
      <c r="AE39" s="36"/>
    </row>
    <row r="40" ht="18.75" customHeight="1">
      <c r="A40" s="124"/>
      <c r="B40" s="125" t="s">
        <v>81</v>
      </c>
      <c r="C40" s="126"/>
      <c r="D40" s="126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6"/>
      <c r="V40" s="126"/>
      <c r="W40" s="126"/>
      <c r="X40" s="126"/>
      <c r="Y40" s="126"/>
      <c r="Z40" s="126"/>
      <c r="AA40" s="128"/>
      <c r="AB40" s="36"/>
      <c r="AC40" s="70"/>
      <c r="AD40" s="55"/>
      <c r="AE40" s="36"/>
    </row>
    <row r="41">
      <c r="A41" s="89" t="s">
        <v>82</v>
      </c>
      <c r="B41" s="90" t="s">
        <v>27</v>
      </c>
      <c r="C41" s="91">
        <v>2.0</v>
      </c>
      <c r="D41" s="92" t="s">
        <v>28</v>
      </c>
      <c r="E41" s="93">
        <v>1846.05</v>
      </c>
      <c r="F41" s="93">
        <v>4500.0</v>
      </c>
      <c r="G41" s="93">
        <v>1875.0</v>
      </c>
      <c r="H41" s="93">
        <v>1729.0</v>
      </c>
      <c r="I41" s="93"/>
      <c r="J41" s="94">
        <v>1541.5</v>
      </c>
      <c r="K41" s="94"/>
      <c r="L41" s="95"/>
      <c r="M41" s="96"/>
      <c r="N41" s="96"/>
      <c r="O41" s="96"/>
      <c r="P41" s="96"/>
      <c r="Q41" s="96"/>
      <c r="R41" s="96"/>
      <c r="S41" s="96"/>
      <c r="T41" s="96"/>
      <c r="U41" s="97"/>
      <c r="V41" s="98"/>
      <c r="W41" s="99"/>
      <c r="X41" s="100">
        <f t="shared" ref="X41:X54" si="12">IF(SUM(E41:M41)&gt;0,ROUND(AVERAGE(E41:M41),2),"")</f>
        <v>2298.31</v>
      </c>
      <c r="Y41" s="100">
        <f t="shared" ref="Y41:Y54" si="13">IF(COUNTA(E41:M41)=1,X41,(IF(SUM(E41:M41)&gt;0,ROUND(STDEV(E41:M41),2),"")))</f>
        <v>1237.74</v>
      </c>
      <c r="Z41" s="101">
        <f t="shared" ref="Z41:Z54" si="14">IF(SUM(X41:Y41)&gt;0,X41-Y41,"")</f>
        <v>1060.57</v>
      </c>
      <c r="AA41" s="101">
        <f t="shared" ref="AA41:AA54" si="15">IF(SUM(X41:Y41)&gt;0,SUM(X41:Y41),"")</f>
        <v>3536.05</v>
      </c>
      <c r="AB41" s="53">
        <v>1889.0</v>
      </c>
      <c r="AC41" s="54">
        <f t="shared" ref="AC41:AC54" si="16">X41/AB41-1</f>
        <v>0.2166807835</v>
      </c>
      <c r="AD41" s="55"/>
      <c r="AE41" s="36"/>
    </row>
    <row r="42">
      <c r="A42" s="102" t="s">
        <v>83</v>
      </c>
      <c r="B42" s="103" t="s">
        <v>84</v>
      </c>
      <c r="C42" s="43">
        <v>2.0</v>
      </c>
      <c r="D42" s="44" t="s">
        <v>28</v>
      </c>
      <c r="E42" s="45">
        <v>2123.52</v>
      </c>
      <c r="F42" s="45">
        <v>3000.0</v>
      </c>
      <c r="G42" s="45"/>
      <c r="H42" s="46"/>
      <c r="I42" s="46"/>
      <c r="J42" s="72">
        <v>640.0</v>
      </c>
      <c r="K42" s="72">
        <v>835.0</v>
      </c>
      <c r="L42" s="46"/>
      <c r="M42" s="47"/>
      <c r="N42" s="47"/>
      <c r="O42" s="47"/>
      <c r="P42" s="47"/>
      <c r="Q42" s="47"/>
      <c r="R42" s="47"/>
      <c r="S42" s="47"/>
      <c r="T42" s="47"/>
      <c r="U42" s="104"/>
      <c r="V42" s="73"/>
      <c r="W42" s="105"/>
      <c r="X42" s="51">
        <f t="shared" si="12"/>
        <v>1649.63</v>
      </c>
      <c r="Y42" s="51">
        <f t="shared" si="13"/>
        <v>1115.2</v>
      </c>
      <c r="Z42" s="52">
        <f t="shared" si="14"/>
        <v>534.43</v>
      </c>
      <c r="AA42" s="52">
        <f t="shared" si="15"/>
        <v>2764.83</v>
      </c>
      <c r="AB42" s="53">
        <v>600.0</v>
      </c>
      <c r="AC42" s="54">
        <f t="shared" si="16"/>
        <v>1.749383333</v>
      </c>
      <c r="AD42" s="55"/>
      <c r="AE42" s="36"/>
    </row>
    <row r="43">
      <c r="A43" s="106" t="s">
        <v>85</v>
      </c>
      <c r="B43" s="107" t="s">
        <v>32</v>
      </c>
      <c r="C43" s="59">
        <v>6.0</v>
      </c>
      <c r="D43" s="60" t="s">
        <v>28</v>
      </c>
      <c r="E43" s="61">
        <v>2136.55</v>
      </c>
      <c r="F43" s="61">
        <v>6300.0</v>
      </c>
      <c r="G43" s="61">
        <v>2890.0</v>
      </c>
      <c r="H43" s="61">
        <v>2989.0</v>
      </c>
      <c r="I43" s="61"/>
      <c r="J43" s="71"/>
      <c r="K43" s="71"/>
      <c r="L43" s="62"/>
      <c r="M43" s="63"/>
      <c r="N43" s="108"/>
      <c r="O43" s="108"/>
      <c r="P43" s="108"/>
      <c r="Q43" s="108"/>
      <c r="R43" s="108"/>
      <c r="S43" s="108"/>
      <c r="T43" s="108"/>
      <c r="U43" s="109"/>
      <c r="V43" s="110"/>
      <c r="W43" s="111"/>
      <c r="X43" s="67">
        <f t="shared" si="12"/>
        <v>3578.89</v>
      </c>
      <c r="Y43" s="67">
        <f t="shared" si="13"/>
        <v>1853.58</v>
      </c>
      <c r="Z43" s="68">
        <f t="shared" si="14"/>
        <v>1725.31</v>
      </c>
      <c r="AA43" s="68">
        <f t="shared" si="15"/>
        <v>5432.47</v>
      </c>
      <c r="AB43" s="53">
        <v>2488.0</v>
      </c>
      <c r="AC43" s="54">
        <f t="shared" si="16"/>
        <v>0.4384606109</v>
      </c>
      <c r="AD43" s="55"/>
      <c r="AE43" s="36"/>
    </row>
    <row r="44">
      <c r="A44" s="106" t="s">
        <v>86</v>
      </c>
      <c r="B44" s="112" t="s">
        <v>87</v>
      </c>
      <c r="C44" s="59">
        <v>6.0</v>
      </c>
      <c r="D44" s="60" t="s">
        <v>28</v>
      </c>
      <c r="E44" s="61">
        <v>2123.52</v>
      </c>
      <c r="F44" s="61">
        <v>4000.0</v>
      </c>
      <c r="G44" s="61"/>
      <c r="H44" s="62"/>
      <c r="I44" s="62"/>
      <c r="J44" s="71">
        <v>750.0</v>
      </c>
      <c r="K44" s="71">
        <v>835.0</v>
      </c>
      <c r="L44" s="62"/>
      <c r="M44" s="63"/>
      <c r="N44" s="108"/>
      <c r="O44" s="108"/>
      <c r="P44" s="108"/>
      <c r="Q44" s="108"/>
      <c r="R44" s="108"/>
      <c r="S44" s="108"/>
      <c r="T44" s="108"/>
      <c r="U44" s="109"/>
      <c r="V44" s="110"/>
      <c r="W44" s="111"/>
      <c r="X44" s="67">
        <f t="shared" si="12"/>
        <v>1927.13</v>
      </c>
      <c r="Y44" s="67">
        <f t="shared" si="13"/>
        <v>1518.08</v>
      </c>
      <c r="Z44" s="68">
        <f t="shared" si="14"/>
        <v>409.05</v>
      </c>
      <c r="AA44" s="68">
        <f t="shared" si="15"/>
        <v>3445.21</v>
      </c>
      <c r="AB44" s="53">
        <v>600.0</v>
      </c>
      <c r="AC44" s="54">
        <f t="shared" si="16"/>
        <v>2.211883333</v>
      </c>
      <c r="AD44" s="55"/>
      <c r="AE44" s="36"/>
    </row>
    <row r="45">
      <c r="A45" s="102" t="s">
        <v>88</v>
      </c>
      <c r="B45" s="113" t="s">
        <v>40</v>
      </c>
      <c r="C45" s="43">
        <v>6.0</v>
      </c>
      <c r="D45" s="44" t="s">
        <v>28</v>
      </c>
      <c r="E45" s="114">
        <v>5685.61</v>
      </c>
      <c r="F45" s="114">
        <v>10000.0</v>
      </c>
      <c r="G45" s="45">
        <v>6450.0</v>
      </c>
      <c r="H45" s="46"/>
      <c r="I45" s="45"/>
      <c r="J45" s="72">
        <v>7500.0</v>
      </c>
      <c r="K45" s="72">
        <v>3450.0</v>
      </c>
      <c r="L45" s="46"/>
      <c r="M45" s="47"/>
      <c r="N45" s="47"/>
      <c r="O45" s="47"/>
      <c r="P45" s="47"/>
      <c r="Q45" s="47"/>
      <c r="R45" s="47"/>
      <c r="S45" s="47"/>
      <c r="T45" s="47"/>
      <c r="U45" s="104"/>
      <c r="V45" s="73"/>
      <c r="W45" s="105"/>
      <c r="X45" s="51">
        <f t="shared" si="12"/>
        <v>6617.12</v>
      </c>
      <c r="Y45" s="51">
        <f t="shared" si="13"/>
        <v>2405.7</v>
      </c>
      <c r="Z45" s="52">
        <f t="shared" si="14"/>
        <v>4211.42</v>
      </c>
      <c r="AA45" s="52">
        <f t="shared" si="15"/>
        <v>9022.82</v>
      </c>
      <c r="AB45" s="53">
        <v>6539.0</v>
      </c>
      <c r="AC45" s="54">
        <f t="shared" si="16"/>
        <v>0.01194678085</v>
      </c>
      <c r="AD45" s="55"/>
      <c r="AE45" s="36"/>
    </row>
    <row r="46">
      <c r="A46" s="102" t="s">
        <v>89</v>
      </c>
      <c r="B46" s="103" t="s">
        <v>90</v>
      </c>
      <c r="C46" s="43">
        <v>6.0</v>
      </c>
      <c r="D46" s="44" t="s">
        <v>28</v>
      </c>
      <c r="E46" s="114">
        <v>2473.52</v>
      </c>
      <c r="F46" s="114">
        <v>5000.0</v>
      </c>
      <c r="G46" s="45"/>
      <c r="H46" s="46"/>
      <c r="I46" s="46"/>
      <c r="J46" s="72">
        <v>1131.0</v>
      </c>
      <c r="K46" s="72"/>
      <c r="L46" s="46"/>
      <c r="M46" s="47"/>
      <c r="N46" s="47"/>
      <c r="O46" s="47"/>
      <c r="P46" s="47"/>
      <c r="Q46" s="47"/>
      <c r="R46" s="47"/>
      <c r="S46" s="47"/>
      <c r="T46" s="47"/>
      <c r="U46" s="104"/>
      <c r="V46" s="73"/>
      <c r="W46" s="105"/>
      <c r="X46" s="51">
        <f t="shared" si="12"/>
        <v>2868.17</v>
      </c>
      <c r="Y46" s="51">
        <f t="shared" si="13"/>
        <v>1964.46</v>
      </c>
      <c r="Z46" s="52">
        <f t="shared" si="14"/>
        <v>903.71</v>
      </c>
      <c r="AA46" s="52">
        <f t="shared" si="15"/>
        <v>4832.63</v>
      </c>
      <c r="AB46" s="53">
        <v>2150.0</v>
      </c>
      <c r="AC46" s="54">
        <f t="shared" si="16"/>
        <v>0.3340325581</v>
      </c>
      <c r="AD46" s="55"/>
      <c r="AE46" s="36"/>
    </row>
    <row r="47">
      <c r="A47" s="106" t="s">
        <v>91</v>
      </c>
      <c r="B47" s="107" t="s">
        <v>44</v>
      </c>
      <c r="C47" s="59">
        <v>5.0</v>
      </c>
      <c r="D47" s="60" t="s">
        <v>28</v>
      </c>
      <c r="E47" s="77">
        <v>6459.05</v>
      </c>
      <c r="F47" s="77">
        <v>12000.0</v>
      </c>
      <c r="G47" s="61">
        <v>7650.0</v>
      </c>
      <c r="H47" s="61">
        <v>8299.0</v>
      </c>
      <c r="I47" s="61"/>
      <c r="J47" s="71"/>
      <c r="K47" s="115"/>
      <c r="L47" s="62"/>
      <c r="M47" s="63"/>
      <c r="N47" s="108"/>
      <c r="O47" s="108"/>
      <c r="P47" s="108"/>
      <c r="Q47" s="108"/>
      <c r="R47" s="108"/>
      <c r="S47" s="108"/>
      <c r="T47" s="108"/>
      <c r="U47" s="109"/>
      <c r="V47" s="110"/>
      <c r="W47" s="111"/>
      <c r="X47" s="67">
        <f t="shared" si="12"/>
        <v>8602.01</v>
      </c>
      <c r="Y47" s="67">
        <f t="shared" si="13"/>
        <v>2390.03</v>
      </c>
      <c r="Z47" s="68">
        <f t="shared" si="14"/>
        <v>6211.98</v>
      </c>
      <c r="AA47" s="68">
        <f t="shared" si="15"/>
        <v>10992.04</v>
      </c>
      <c r="AB47" s="53">
        <v>8085.0</v>
      </c>
      <c r="AC47" s="54">
        <f t="shared" si="16"/>
        <v>0.06394681509</v>
      </c>
      <c r="AD47" s="55"/>
      <c r="AE47" s="36"/>
    </row>
    <row r="48">
      <c r="A48" s="106" t="s">
        <v>92</v>
      </c>
      <c r="B48" s="112" t="s">
        <v>93</v>
      </c>
      <c r="C48" s="59">
        <v>5.0</v>
      </c>
      <c r="D48" s="60" t="s">
        <v>28</v>
      </c>
      <c r="E48" s="77">
        <v>2473.52</v>
      </c>
      <c r="F48" s="77">
        <v>5500.0</v>
      </c>
      <c r="G48" s="62"/>
      <c r="H48" s="62"/>
      <c r="I48" s="62"/>
      <c r="J48" s="71">
        <v>1131.0</v>
      </c>
      <c r="K48" s="71"/>
      <c r="L48" s="62"/>
      <c r="M48" s="63"/>
      <c r="N48" s="108"/>
      <c r="O48" s="108"/>
      <c r="P48" s="108"/>
      <c r="Q48" s="108"/>
      <c r="R48" s="108"/>
      <c r="S48" s="108"/>
      <c r="T48" s="108"/>
      <c r="U48" s="109"/>
      <c r="V48" s="110"/>
      <c r="W48" s="111"/>
      <c r="X48" s="67">
        <f t="shared" si="12"/>
        <v>3034.84</v>
      </c>
      <c r="Y48" s="67">
        <f t="shared" si="13"/>
        <v>2237.93</v>
      </c>
      <c r="Z48" s="68">
        <f t="shared" si="14"/>
        <v>796.91</v>
      </c>
      <c r="AA48" s="68">
        <f t="shared" si="15"/>
        <v>5272.77</v>
      </c>
      <c r="AB48" s="53">
        <v>2680.0</v>
      </c>
      <c r="AC48" s="54">
        <f t="shared" si="16"/>
        <v>0.1324029851</v>
      </c>
      <c r="AD48" s="55"/>
      <c r="AE48" s="36"/>
    </row>
    <row r="49">
      <c r="A49" s="102" t="s">
        <v>94</v>
      </c>
      <c r="B49" s="113" t="s">
        <v>48</v>
      </c>
      <c r="C49" s="43">
        <v>2.0</v>
      </c>
      <c r="D49" s="44" t="s">
        <v>28</v>
      </c>
      <c r="E49" s="114">
        <v>7276.0</v>
      </c>
      <c r="F49" s="114">
        <v>15000.0</v>
      </c>
      <c r="G49" s="45">
        <v>7590.0</v>
      </c>
      <c r="H49" s="45">
        <v>7799.0</v>
      </c>
      <c r="I49" s="45"/>
      <c r="J49" s="72">
        <v>5200.0</v>
      </c>
      <c r="K49" s="72">
        <v>7763.79</v>
      </c>
      <c r="L49" s="46"/>
      <c r="M49" s="47"/>
      <c r="N49" s="47"/>
      <c r="O49" s="47"/>
      <c r="P49" s="47"/>
      <c r="Q49" s="47"/>
      <c r="R49" s="47"/>
      <c r="S49" s="47"/>
      <c r="T49" s="47"/>
      <c r="U49" s="104"/>
      <c r="V49" s="73"/>
      <c r="W49" s="105"/>
      <c r="X49" s="51">
        <f t="shared" si="12"/>
        <v>8438.13</v>
      </c>
      <c r="Y49" s="51">
        <f t="shared" si="13"/>
        <v>3360.85</v>
      </c>
      <c r="Z49" s="52">
        <f t="shared" si="14"/>
        <v>5077.28</v>
      </c>
      <c r="AA49" s="52">
        <f t="shared" si="15"/>
        <v>11798.98</v>
      </c>
      <c r="AB49" s="53">
        <v>7169.0</v>
      </c>
      <c r="AC49" s="54">
        <f t="shared" si="16"/>
        <v>0.1770302692</v>
      </c>
      <c r="AD49" s="55"/>
      <c r="AE49" s="36"/>
    </row>
    <row r="50">
      <c r="A50" s="102" t="s">
        <v>95</v>
      </c>
      <c r="B50" s="103" t="s">
        <v>96</v>
      </c>
      <c r="C50" s="43">
        <v>2.0</v>
      </c>
      <c r="D50" s="44" t="s">
        <v>28</v>
      </c>
      <c r="E50" s="114">
        <v>2473.52</v>
      </c>
      <c r="F50" s="114">
        <v>6000.0</v>
      </c>
      <c r="G50" s="46"/>
      <c r="H50" s="46"/>
      <c r="I50" s="46"/>
      <c r="J50" s="72">
        <v>1131.0</v>
      </c>
      <c r="K50" s="72"/>
      <c r="L50" s="46"/>
      <c r="M50" s="47"/>
      <c r="N50" s="47"/>
      <c r="O50" s="47"/>
      <c r="P50" s="47"/>
      <c r="Q50" s="47"/>
      <c r="R50" s="47"/>
      <c r="S50" s="47"/>
      <c r="T50" s="47"/>
      <c r="U50" s="104"/>
      <c r="V50" s="73"/>
      <c r="W50" s="105"/>
      <c r="X50" s="51">
        <f t="shared" si="12"/>
        <v>3201.51</v>
      </c>
      <c r="Y50" s="51">
        <f t="shared" si="13"/>
        <v>2514.81</v>
      </c>
      <c r="Z50" s="52">
        <f t="shared" si="14"/>
        <v>686.7</v>
      </c>
      <c r="AA50" s="52">
        <f t="shared" si="15"/>
        <v>5716.32</v>
      </c>
      <c r="AB50" s="53">
        <v>3180.0</v>
      </c>
      <c r="AC50" s="54">
        <f t="shared" si="16"/>
        <v>0.006764150943</v>
      </c>
      <c r="AD50" s="55"/>
      <c r="AE50" s="36"/>
    </row>
    <row r="51">
      <c r="A51" s="106" t="s">
        <v>97</v>
      </c>
      <c r="B51" s="107" t="s">
        <v>52</v>
      </c>
      <c r="C51" s="59">
        <v>2.0</v>
      </c>
      <c r="D51" s="60" t="s">
        <v>28</v>
      </c>
      <c r="E51" s="77">
        <v>7456.55</v>
      </c>
      <c r="F51" s="77">
        <v>12000.0</v>
      </c>
      <c r="G51" s="61">
        <v>7500.0</v>
      </c>
      <c r="H51" s="61">
        <v>8089.0</v>
      </c>
      <c r="I51" s="61"/>
      <c r="J51" s="71">
        <v>8228.0</v>
      </c>
      <c r="K51" s="71">
        <v>5680.0</v>
      </c>
      <c r="L51" s="62"/>
      <c r="M51" s="63"/>
      <c r="N51" s="108"/>
      <c r="O51" s="108"/>
      <c r="P51" s="108"/>
      <c r="Q51" s="108"/>
      <c r="R51" s="108"/>
      <c r="S51" s="108"/>
      <c r="T51" s="108"/>
      <c r="U51" s="109"/>
      <c r="V51" s="110"/>
      <c r="W51" s="111"/>
      <c r="X51" s="67">
        <f t="shared" si="12"/>
        <v>8158.93</v>
      </c>
      <c r="Y51" s="67">
        <f t="shared" si="13"/>
        <v>2089.79</v>
      </c>
      <c r="Z51" s="68">
        <f t="shared" si="14"/>
        <v>6069.14</v>
      </c>
      <c r="AA51" s="68">
        <f t="shared" si="15"/>
        <v>10248.72</v>
      </c>
      <c r="AB51" s="53">
        <v>8677.0</v>
      </c>
      <c r="AC51" s="54">
        <f t="shared" si="16"/>
        <v>-0.05970611963</v>
      </c>
      <c r="AD51" s="55"/>
      <c r="AE51" s="36"/>
    </row>
    <row r="52">
      <c r="A52" s="106" t="s">
        <v>98</v>
      </c>
      <c r="B52" s="129" t="s">
        <v>99</v>
      </c>
      <c r="C52" s="75">
        <v>2.0</v>
      </c>
      <c r="D52" s="60" t="s">
        <v>28</v>
      </c>
      <c r="E52" s="77">
        <v>2673.52</v>
      </c>
      <c r="F52" s="77">
        <v>6000.0</v>
      </c>
      <c r="G52" s="62"/>
      <c r="H52" s="62"/>
      <c r="I52" s="61">
        <v>1316.0</v>
      </c>
      <c r="J52" s="71"/>
      <c r="K52" s="115"/>
      <c r="L52" s="79"/>
      <c r="M52" s="80"/>
      <c r="N52" s="80"/>
      <c r="O52" s="80"/>
      <c r="P52" s="80"/>
      <c r="Q52" s="80"/>
      <c r="R52" s="80"/>
      <c r="S52" s="80"/>
      <c r="T52" s="80"/>
      <c r="U52" s="130"/>
      <c r="V52" s="83"/>
      <c r="W52" s="131"/>
      <c r="X52" s="67">
        <f t="shared" si="12"/>
        <v>3329.84</v>
      </c>
      <c r="Y52" s="67">
        <f t="shared" si="13"/>
        <v>2409.99</v>
      </c>
      <c r="Z52" s="68">
        <f t="shared" si="14"/>
        <v>919.85</v>
      </c>
      <c r="AA52" s="68">
        <f t="shared" si="15"/>
        <v>5739.83</v>
      </c>
      <c r="AB52" s="53">
        <v>2180.0</v>
      </c>
      <c r="AC52" s="54">
        <f t="shared" si="16"/>
        <v>0.5274495413</v>
      </c>
      <c r="AD52" s="55"/>
      <c r="AE52" s="36"/>
    </row>
    <row r="53">
      <c r="A53" s="102" t="s">
        <v>100</v>
      </c>
      <c r="B53" s="113" t="s">
        <v>56</v>
      </c>
      <c r="C53" s="43">
        <v>4.0</v>
      </c>
      <c r="D53" s="44" t="s">
        <v>28</v>
      </c>
      <c r="E53" s="114">
        <v>9879.05</v>
      </c>
      <c r="F53" s="45">
        <v>15000.0</v>
      </c>
      <c r="G53" s="45">
        <v>9950.0</v>
      </c>
      <c r="H53" s="45">
        <v>10299.0</v>
      </c>
      <c r="I53" s="45"/>
      <c r="J53" s="72">
        <v>8688.0</v>
      </c>
      <c r="K53" s="72"/>
      <c r="L53" s="46"/>
      <c r="M53" s="47"/>
      <c r="N53" s="48"/>
      <c r="O53" s="48"/>
      <c r="P53" s="48"/>
      <c r="Q53" s="48"/>
      <c r="R53" s="48"/>
      <c r="S53" s="48"/>
      <c r="T53" s="48"/>
      <c r="U53" s="49"/>
      <c r="V53" s="49"/>
      <c r="W53" s="73"/>
      <c r="X53" s="51">
        <f t="shared" si="12"/>
        <v>10763.21</v>
      </c>
      <c r="Y53" s="51">
        <f t="shared" si="13"/>
        <v>2445.17</v>
      </c>
      <c r="Z53" s="52">
        <f t="shared" si="14"/>
        <v>8318.04</v>
      </c>
      <c r="AA53" s="52">
        <f t="shared" si="15"/>
        <v>13208.38</v>
      </c>
      <c r="AB53" s="53">
        <v>10163.0</v>
      </c>
      <c r="AC53" s="54">
        <f t="shared" si="16"/>
        <v>0.05905834891</v>
      </c>
      <c r="AD53" s="55"/>
      <c r="AE53" s="36"/>
    </row>
    <row r="54">
      <c r="A54" s="132" t="s">
        <v>101</v>
      </c>
      <c r="B54" s="103" t="s">
        <v>102</v>
      </c>
      <c r="C54" s="43">
        <v>4.0</v>
      </c>
      <c r="D54" s="44" t="s">
        <v>28</v>
      </c>
      <c r="E54" s="114">
        <v>2673.52</v>
      </c>
      <c r="F54" s="45">
        <v>7000.0</v>
      </c>
      <c r="G54" s="116"/>
      <c r="H54" s="116"/>
      <c r="I54" s="117">
        <v>1579.0</v>
      </c>
      <c r="J54" s="118"/>
      <c r="K54" s="119"/>
      <c r="L54" s="116"/>
      <c r="M54" s="120"/>
      <c r="N54" s="121"/>
      <c r="O54" s="121"/>
      <c r="P54" s="121"/>
      <c r="Q54" s="121"/>
      <c r="R54" s="121"/>
      <c r="S54" s="121"/>
      <c r="T54" s="121"/>
      <c r="U54" s="122"/>
      <c r="V54" s="122"/>
      <c r="W54" s="123"/>
      <c r="X54" s="51">
        <f t="shared" si="12"/>
        <v>3750.84</v>
      </c>
      <c r="Y54" s="51">
        <f t="shared" si="13"/>
        <v>2866.58</v>
      </c>
      <c r="Z54" s="52">
        <f t="shared" si="14"/>
        <v>884.26</v>
      </c>
      <c r="AA54" s="52">
        <f t="shared" si="15"/>
        <v>6617.42</v>
      </c>
      <c r="AB54" s="53">
        <v>3367.75</v>
      </c>
      <c r="AC54" s="54">
        <f t="shared" si="16"/>
        <v>0.1137525054</v>
      </c>
      <c r="AD54" s="55"/>
      <c r="AE54" s="36"/>
    </row>
    <row r="55" ht="18.0" customHeight="1">
      <c r="A55" s="133"/>
      <c r="B55" s="125" t="s">
        <v>103</v>
      </c>
      <c r="C55" s="126"/>
      <c r="D55" s="126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6"/>
      <c r="V55" s="126"/>
      <c r="W55" s="126"/>
      <c r="X55" s="126"/>
      <c r="Y55" s="126"/>
      <c r="Z55" s="126"/>
      <c r="AA55" s="128"/>
      <c r="AB55" s="36"/>
      <c r="AC55" s="70"/>
      <c r="AD55" s="55"/>
      <c r="AE55" s="36"/>
    </row>
    <row r="56">
      <c r="A56" s="89" t="s">
        <v>104</v>
      </c>
      <c r="B56" s="90" t="s">
        <v>27</v>
      </c>
      <c r="C56" s="91">
        <v>3.0</v>
      </c>
      <c r="D56" s="92" t="s">
        <v>28</v>
      </c>
      <c r="E56" s="93">
        <v>1846.05</v>
      </c>
      <c r="F56" s="93">
        <v>4500.0</v>
      </c>
      <c r="G56" s="93">
        <v>1875.0</v>
      </c>
      <c r="H56" s="93">
        <v>1729.0</v>
      </c>
      <c r="I56" s="93"/>
      <c r="J56" s="94">
        <v>1541.5</v>
      </c>
      <c r="K56" s="94"/>
      <c r="L56" s="95"/>
      <c r="M56" s="96"/>
      <c r="N56" s="96"/>
      <c r="O56" s="96"/>
      <c r="P56" s="96"/>
      <c r="Q56" s="96"/>
      <c r="R56" s="96"/>
      <c r="S56" s="96"/>
      <c r="T56" s="96"/>
      <c r="U56" s="97"/>
      <c r="V56" s="98"/>
      <c r="W56" s="99"/>
      <c r="X56" s="100">
        <f t="shared" ref="X56:X69" si="17">IF(SUM(E56:M56)&gt;0,ROUND(AVERAGE(E56:M56),2),"")</f>
        <v>2298.31</v>
      </c>
      <c r="Y56" s="100">
        <f t="shared" ref="Y56:Y69" si="18">IF(COUNTA(E56:M56)=1,X56,(IF(SUM(E56:M56)&gt;0,ROUND(STDEV(E56:M56),2),"")))</f>
        <v>1237.74</v>
      </c>
      <c r="Z56" s="101">
        <f t="shared" ref="Z56:Z69" si="19">IF(SUM(X56:Y56)&gt;0,X56-Y56,"")</f>
        <v>1060.57</v>
      </c>
      <c r="AA56" s="101">
        <f t="shared" ref="AA56:AA69" si="20">IF(SUM(X56:Y56)&gt;0,SUM(X56:Y56),"")</f>
        <v>3536.05</v>
      </c>
      <c r="AB56" s="53">
        <v>1889.0</v>
      </c>
      <c r="AC56" s="54">
        <f t="shared" ref="AC56:AC69" si="21">X56/AB56-1</f>
        <v>0.2166807835</v>
      </c>
      <c r="AD56" s="55"/>
      <c r="AE56" s="36"/>
    </row>
    <row r="57">
      <c r="A57" s="102" t="s">
        <v>105</v>
      </c>
      <c r="B57" s="103" t="s">
        <v>106</v>
      </c>
      <c r="C57" s="43">
        <v>3.0</v>
      </c>
      <c r="D57" s="44" t="s">
        <v>28</v>
      </c>
      <c r="E57" s="45">
        <v>2231.28</v>
      </c>
      <c r="F57" s="45">
        <v>3000.0</v>
      </c>
      <c r="G57" s="45"/>
      <c r="H57" s="46"/>
      <c r="I57" s="46"/>
      <c r="J57" s="72">
        <v>640.0</v>
      </c>
      <c r="K57" s="72">
        <v>835.0</v>
      </c>
      <c r="L57" s="46"/>
      <c r="M57" s="47"/>
      <c r="N57" s="47"/>
      <c r="O57" s="47"/>
      <c r="P57" s="47"/>
      <c r="Q57" s="47"/>
      <c r="R57" s="47"/>
      <c r="S57" s="47"/>
      <c r="T57" s="47"/>
      <c r="U57" s="104"/>
      <c r="V57" s="73"/>
      <c r="W57" s="105"/>
      <c r="X57" s="51">
        <f t="shared" si="17"/>
        <v>1676.57</v>
      </c>
      <c r="Y57" s="51">
        <f t="shared" si="18"/>
        <v>1131.65</v>
      </c>
      <c r="Z57" s="52">
        <f t="shared" si="19"/>
        <v>544.92</v>
      </c>
      <c r="AA57" s="52">
        <f t="shared" si="20"/>
        <v>2808.22</v>
      </c>
      <c r="AB57" s="53">
        <v>600.0</v>
      </c>
      <c r="AC57" s="54">
        <f t="shared" si="21"/>
        <v>1.794283333</v>
      </c>
      <c r="AD57" s="55"/>
      <c r="AE57" s="36"/>
    </row>
    <row r="58">
      <c r="A58" s="106" t="s">
        <v>107</v>
      </c>
      <c r="B58" s="107" t="s">
        <v>32</v>
      </c>
      <c r="C58" s="59">
        <v>5.0</v>
      </c>
      <c r="D58" s="60" t="s">
        <v>28</v>
      </c>
      <c r="E58" s="61">
        <v>2136.55</v>
      </c>
      <c r="F58" s="61">
        <v>6300.0</v>
      </c>
      <c r="G58" s="61">
        <v>2890.0</v>
      </c>
      <c r="H58" s="61">
        <v>2989.0</v>
      </c>
      <c r="I58" s="61"/>
      <c r="J58" s="71"/>
      <c r="K58" s="71"/>
      <c r="L58" s="62"/>
      <c r="M58" s="63"/>
      <c r="N58" s="108"/>
      <c r="O58" s="108"/>
      <c r="P58" s="108"/>
      <c r="Q58" s="108"/>
      <c r="R58" s="108"/>
      <c r="S58" s="108"/>
      <c r="T58" s="108"/>
      <c r="U58" s="109"/>
      <c r="V58" s="110"/>
      <c r="W58" s="111"/>
      <c r="X58" s="67">
        <f t="shared" si="17"/>
        <v>3578.89</v>
      </c>
      <c r="Y58" s="67">
        <f t="shared" si="18"/>
        <v>1853.58</v>
      </c>
      <c r="Z58" s="68">
        <f t="shared" si="19"/>
        <v>1725.31</v>
      </c>
      <c r="AA58" s="68">
        <f t="shared" si="20"/>
        <v>5432.47</v>
      </c>
      <c r="AB58" s="53">
        <v>2488.0</v>
      </c>
      <c r="AC58" s="54">
        <f t="shared" si="21"/>
        <v>0.4384606109</v>
      </c>
      <c r="AD58" s="55"/>
      <c r="AE58" s="36"/>
    </row>
    <row r="59">
      <c r="A59" s="106" t="s">
        <v>108</v>
      </c>
      <c r="B59" s="112" t="s">
        <v>109</v>
      </c>
      <c r="C59" s="59">
        <v>5.0</v>
      </c>
      <c r="D59" s="60" t="s">
        <v>28</v>
      </c>
      <c r="E59" s="61">
        <v>2231.28</v>
      </c>
      <c r="F59" s="61">
        <v>4000.0</v>
      </c>
      <c r="G59" s="61"/>
      <c r="H59" s="62"/>
      <c r="I59" s="62"/>
      <c r="J59" s="71">
        <v>750.0</v>
      </c>
      <c r="K59" s="71">
        <v>835.0</v>
      </c>
      <c r="L59" s="62"/>
      <c r="M59" s="63"/>
      <c r="N59" s="108"/>
      <c r="O59" s="108"/>
      <c r="P59" s="108"/>
      <c r="Q59" s="108"/>
      <c r="R59" s="108"/>
      <c r="S59" s="108"/>
      <c r="T59" s="108"/>
      <c r="U59" s="109"/>
      <c r="V59" s="110"/>
      <c r="W59" s="111"/>
      <c r="X59" s="67">
        <f t="shared" si="17"/>
        <v>1954.07</v>
      </c>
      <c r="Y59" s="67">
        <f t="shared" si="18"/>
        <v>1523.68</v>
      </c>
      <c r="Z59" s="68">
        <f t="shared" si="19"/>
        <v>430.39</v>
      </c>
      <c r="AA59" s="68">
        <f t="shared" si="20"/>
        <v>3477.75</v>
      </c>
      <c r="AB59" s="53">
        <v>600.0</v>
      </c>
      <c r="AC59" s="54">
        <f t="shared" si="21"/>
        <v>2.256783333</v>
      </c>
      <c r="AD59" s="55"/>
      <c r="AE59" s="36"/>
    </row>
    <row r="60">
      <c r="A60" s="102" t="s">
        <v>110</v>
      </c>
      <c r="B60" s="113" t="s">
        <v>40</v>
      </c>
      <c r="C60" s="43">
        <v>5.0</v>
      </c>
      <c r="D60" s="44" t="s">
        <v>28</v>
      </c>
      <c r="E60" s="114">
        <v>5685.61</v>
      </c>
      <c r="F60" s="114">
        <v>10000.0</v>
      </c>
      <c r="G60" s="45">
        <v>6450.0</v>
      </c>
      <c r="H60" s="46"/>
      <c r="I60" s="45"/>
      <c r="J60" s="72">
        <v>7500.0</v>
      </c>
      <c r="K60" s="72">
        <v>3450.0</v>
      </c>
      <c r="L60" s="46"/>
      <c r="M60" s="47"/>
      <c r="N60" s="47"/>
      <c r="O60" s="47"/>
      <c r="P60" s="47"/>
      <c r="Q60" s="47"/>
      <c r="R60" s="47"/>
      <c r="S60" s="47"/>
      <c r="T60" s="47"/>
      <c r="U60" s="104"/>
      <c r="V60" s="73"/>
      <c r="W60" s="105"/>
      <c r="X60" s="51">
        <f t="shared" si="17"/>
        <v>6617.12</v>
      </c>
      <c r="Y60" s="51">
        <f t="shared" si="18"/>
        <v>2405.7</v>
      </c>
      <c r="Z60" s="52">
        <f t="shared" si="19"/>
        <v>4211.42</v>
      </c>
      <c r="AA60" s="52">
        <f t="shared" si="20"/>
        <v>9022.82</v>
      </c>
      <c r="AB60" s="53">
        <v>6539.0</v>
      </c>
      <c r="AC60" s="54">
        <f t="shared" si="21"/>
        <v>0.01194678085</v>
      </c>
      <c r="AD60" s="55"/>
      <c r="AE60" s="36"/>
    </row>
    <row r="61">
      <c r="A61" s="102" t="s">
        <v>111</v>
      </c>
      <c r="B61" s="103" t="s">
        <v>112</v>
      </c>
      <c r="C61" s="43">
        <v>5.0</v>
      </c>
      <c r="D61" s="44" t="s">
        <v>28</v>
      </c>
      <c r="E61" s="114">
        <v>2581.28</v>
      </c>
      <c r="F61" s="114">
        <v>5000.0</v>
      </c>
      <c r="G61" s="45"/>
      <c r="H61" s="46"/>
      <c r="I61" s="46"/>
      <c r="J61" s="72">
        <v>1131.0</v>
      </c>
      <c r="K61" s="72"/>
      <c r="L61" s="46"/>
      <c r="M61" s="47"/>
      <c r="N61" s="47"/>
      <c r="O61" s="47"/>
      <c r="P61" s="47"/>
      <c r="Q61" s="47"/>
      <c r="R61" s="47"/>
      <c r="S61" s="47"/>
      <c r="T61" s="47"/>
      <c r="U61" s="104"/>
      <c r="V61" s="73"/>
      <c r="W61" s="105"/>
      <c r="X61" s="51">
        <f t="shared" si="17"/>
        <v>2904.09</v>
      </c>
      <c r="Y61" s="51">
        <f t="shared" si="18"/>
        <v>1954.6</v>
      </c>
      <c r="Z61" s="52">
        <f t="shared" si="19"/>
        <v>949.49</v>
      </c>
      <c r="AA61" s="52">
        <f t="shared" si="20"/>
        <v>4858.69</v>
      </c>
      <c r="AB61" s="53">
        <v>2200.0</v>
      </c>
      <c r="AC61" s="54">
        <f t="shared" si="21"/>
        <v>0.3200409091</v>
      </c>
      <c r="AD61" s="55"/>
      <c r="AE61" s="36"/>
    </row>
    <row r="62">
      <c r="A62" s="106" t="s">
        <v>113</v>
      </c>
      <c r="B62" s="107" t="s">
        <v>44</v>
      </c>
      <c r="C62" s="59">
        <v>6.0</v>
      </c>
      <c r="D62" s="60" t="s">
        <v>28</v>
      </c>
      <c r="E62" s="77">
        <v>6459.05</v>
      </c>
      <c r="F62" s="77">
        <v>12000.0</v>
      </c>
      <c r="G62" s="61">
        <v>7650.0</v>
      </c>
      <c r="H62" s="61">
        <v>8299.0</v>
      </c>
      <c r="I62" s="61"/>
      <c r="J62" s="71"/>
      <c r="K62" s="115"/>
      <c r="L62" s="62"/>
      <c r="M62" s="63"/>
      <c r="N62" s="108"/>
      <c r="O62" s="108"/>
      <c r="P62" s="108"/>
      <c r="Q62" s="108"/>
      <c r="R62" s="108"/>
      <c r="S62" s="108"/>
      <c r="T62" s="108"/>
      <c r="U62" s="109"/>
      <c r="V62" s="110"/>
      <c r="W62" s="111"/>
      <c r="X62" s="67">
        <f t="shared" si="17"/>
        <v>8602.01</v>
      </c>
      <c r="Y62" s="67">
        <f t="shared" si="18"/>
        <v>2390.03</v>
      </c>
      <c r="Z62" s="68">
        <f t="shared" si="19"/>
        <v>6211.98</v>
      </c>
      <c r="AA62" s="68">
        <f t="shared" si="20"/>
        <v>10992.04</v>
      </c>
      <c r="AB62" s="53">
        <v>8085.0</v>
      </c>
      <c r="AC62" s="54">
        <f t="shared" si="21"/>
        <v>0.06394681509</v>
      </c>
      <c r="AD62" s="55"/>
      <c r="AE62" s="36"/>
    </row>
    <row r="63">
      <c r="A63" s="106" t="s">
        <v>114</v>
      </c>
      <c r="B63" s="112" t="s">
        <v>115</v>
      </c>
      <c r="C63" s="59">
        <v>6.0</v>
      </c>
      <c r="D63" s="60" t="s">
        <v>28</v>
      </c>
      <c r="E63" s="77">
        <v>2581.28</v>
      </c>
      <c r="F63" s="77">
        <v>5500.0</v>
      </c>
      <c r="G63" s="62"/>
      <c r="H63" s="62"/>
      <c r="I63" s="62"/>
      <c r="J63" s="71">
        <v>1131.0</v>
      </c>
      <c r="K63" s="71"/>
      <c r="L63" s="62"/>
      <c r="M63" s="63"/>
      <c r="N63" s="108"/>
      <c r="O63" s="108"/>
      <c r="P63" s="108"/>
      <c r="Q63" s="108"/>
      <c r="R63" s="108"/>
      <c r="S63" s="108"/>
      <c r="T63" s="108"/>
      <c r="U63" s="109"/>
      <c r="V63" s="110"/>
      <c r="W63" s="111"/>
      <c r="X63" s="67">
        <f t="shared" si="17"/>
        <v>3070.76</v>
      </c>
      <c r="Y63" s="67">
        <f t="shared" si="18"/>
        <v>2225.25</v>
      </c>
      <c r="Z63" s="68">
        <f t="shared" si="19"/>
        <v>845.51</v>
      </c>
      <c r="AA63" s="68">
        <f t="shared" si="20"/>
        <v>5296.01</v>
      </c>
      <c r="AB63" s="53">
        <v>2650.0</v>
      </c>
      <c r="AC63" s="54">
        <f t="shared" si="21"/>
        <v>0.1587773585</v>
      </c>
      <c r="AD63" s="55"/>
      <c r="AE63" s="36"/>
    </row>
    <row r="64">
      <c r="A64" s="102" t="s">
        <v>116</v>
      </c>
      <c r="B64" s="113" t="s">
        <v>48</v>
      </c>
      <c r="C64" s="43">
        <v>3.0</v>
      </c>
      <c r="D64" s="44" t="s">
        <v>28</v>
      </c>
      <c r="E64" s="114">
        <v>7276.0</v>
      </c>
      <c r="F64" s="114">
        <v>15000.0</v>
      </c>
      <c r="G64" s="45">
        <v>7590.0</v>
      </c>
      <c r="H64" s="45">
        <v>7799.0</v>
      </c>
      <c r="I64" s="45"/>
      <c r="J64" s="72">
        <v>5200.0</v>
      </c>
      <c r="K64" s="72">
        <v>7763.79</v>
      </c>
      <c r="L64" s="46"/>
      <c r="M64" s="47"/>
      <c r="N64" s="47"/>
      <c r="O64" s="47"/>
      <c r="P64" s="47"/>
      <c r="Q64" s="47"/>
      <c r="R64" s="47"/>
      <c r="S64" s="47"/>
      <c r="T64" s="47"/>
      <c r="U64" s="104"/>
      <c r="V64" s="73"/>
      <c r="W64" s="105"/>
      <c r="X64" s="51">
        <f t="shared" si="17"/>
        <v>8438.13</v>
      </c>
      <c r="Y64" s="51">
        <f t="shared" si="18"/>
        <v>3360.85</v>
      </c>
      <c r="Z64" s="52">
        <f t="shared" si="19"/>
        <v>5077.28</v>
      </c>
      <c r="AA64" s="52">
        <f t="shared" si="20"/>
        <v>11798.98</v>
      </c>
      <c r="AB64" s="53">
        <v>7169.0</v>
      </c>
      <c r="AC64" s="54">
        <f t="shared" si="21"/>
        <v>0.1770302692</v>
      </c>
      <c r="AD64" s="55"/>
      <c r="AE64" s="36"/>
    </row>
    <row r="65">
      <c r="A65" s="102" t="s">
        <v>117</v>
      </c>
      <c r="B65" s="103" t="s">
        <v>118</v>
      </c>
      <c r="C65" s="43">
        <v>3.0</v>
      </c>
      <c r="D65" s="44" t="s">
        <v>28</v>
      </c>
      <c r="E65" s="114">
        <v>2581.28</v>
      </c>
      <c r="F65" s="114">
        <v>6000.0</v>
      </c>
      <c r="G65" s="46"/>
      <c r="H65" s="46"/>
      <c r="I65" s="46"/>
      <c r="J65" s="72">
        <v>1131.0</v>
      </c>
      <c r="K65" s="72"/>
      <c r="L65" s="46"/>
      <c r="M65" s="47"/>
      <c r="N65" s="47"/>
      <c r="O65" s="47"/>
      <c r="P65" s="47"/>
      <c r="Q65" s="47"/>
      <c r="R65" s="47"/>
      <c r="S65" s="47"/>
      <c r="T65" s="47"/>
      <c r="U65" s="104"/>
      <c r="V65" s="73"/>
      <c r="W65" s="105"/>
      <c r="X65" s="51">
        <f t="shared" si="17"/>
        <v>3237.43</v>
      </c>
      <c r="Y65" s="51">
        <f t="shared" si="18"/>
        <v>2499.94</v>
      </c>
      <c r="Z65" s="52">
        <f t="shared" si="19"/>
        <v>737.49</v>
      </c>
      <c r="AA65" s="52">
        <f t="shared" si="20"/>
        <v>5737.37</v>
      </c>
      <c r="AB65" s="53">
        <v>3300.0</v>
      </c>
      <c r="AC65" s="54">
        <f t="shared" si="21"/>
        <v>-0.01896060606</v>
      </c>
      <c r="AD65" s="55"/>
      <c r="AE65" s="36"/>
    </row>
    <row r="66">
      <c r="A66" s="106" t="s">
        <v>119</v>
      </c>
      <c r="B66" s="107" t="s">
        <v>52</v>
      </c>
      <c r="C66" s="59">
        <v>4.0</v>
      </c>
      <c r="D66" s="60" t="s">
        <v>28</v>
      </c>
      <c r="E66" s="77">
        <v>7456.55</v>
      </c>
      <c r="F66" s="77">
        <v>12000.0</v>
      </c>
      <c r="G66" s="61">
        <v>7500.0</v>
      </c>
      <c r="H66" s="61">
        <v>8089.0</v>
      </c>
      <c r="I66" s="61"/>
      <c r="J66" s="71">
        <v>8228.0</v>
      </c>
      <c r="K66" s="71">
        <v>5680.0</v>
      </c>
      <c r="L66" s="62"/>
      <c r="M66" s="63"/>
      <c r="N66" s="108"/>
      <c r="O66" s="108"/>
      <c r="P66" s="108"/>
      <c r="Q66" s="108"/>
      <c r="R66" s="108"/>
      <c r="S66" s="108"/>
      <c r="T66" s="108"/>
      <c r="U66" s="109"/>
      <c r="V66" s="110"/>
      <c r="W66" s="111"/>
      <c r="X66" s="67">
        <f t="shared" si="17"/>
        <v>8158.93</v>
      </c>
      <c r="Y66" s="67">
        <f t="shared" si="18"/>
        <v>2089.79</v>
      </c>
      <c r="Z66" s="68">
        <f t="shared" si="19"/>
        <v>6069.14</v>
      </c>
      <c r="AA66" s="68">
        <f t="shared" si="20"/>
        <v>10248.72</v>
      </c>
      <c r="AB66" s="53">
        <v>8677.0</v>
      </c>
      <c r="AC66" s="54">
        <f t="shared" si="21"/>
        <v>-0.05970611963</v>
      </c>
      <c r="AD66" s="55"/>
      <c r="AE66" s="36"/>
    </row>
    <row r="67">
      <c r="A67" s="106" t="s">
        <v>120</v>
      </c>
      <c r="B67" s="112" t="s">
        <v>121</v>
      </c>
      <c r="C67" s="59">
        <v>4.0</v>
      </c>
      <c r="D67" s="60" t="s">
        <v>28</v>
      </c>
      <c r="E67" s="77">
        <v>2931.66</v>
      </c>
      <c r="F67" s="77">
        <v>6000.0</v>
      </c>
      <c r="G67" s="62"/>
      <c r="H67" s="62"/>
      <c r="I67" s="61">
        <v>1316.0</v>
      </c>
      <c r="J67" s="71"/>
      <c r="K67" s="115"/>
      <c r="L67" s="62"/>
      <c r="M67" s="63"/>
      <c r="N67" s="108"/>
      <c r="O67" s="108"/>
      <c r="P67" s="108"/>
      <c r="Q67" s="108"/>
      <c r="R67" s="108"/>
      <c r="S67" s="108"/>
      <c r="T67" s="108"/>
      <c r="U67" s="109"/>
      <c r="V67" s="110"/>
      <c r="W67" s="111"/>
      <c r="X67" s="67">
        <f t="shared" si="17"/>
        <v>3415.89</v>
      </c>
      <c r="Y67" s="67">
        <f t="shared" si="18"/>
        <v>2379.25</v>
      </c>
      <c r="Z67" s="68">
        <f t="shared" si="19"/>
        <v>1036.64</v>
      </c>
      <c r="AA67" s="68">
        <f t="shared" si="20"/>
        <v>5795.14</v>
      </c>
      <c r="AB67" s="53">
        <v>2177.0</v>
      </c>
      <c r="AC67" s="54">
        <f t="shared" si="21"/>
        <v>0.5690813045</v>
      </c>
      <c r="AD67" s="55"/>
      <c r="AE67" s="36"/>
    </row>
    <row r="68">
      <c r="A68" s="102" t="s">
        <v>122</v>
      </c>
      <c r="B68" s="113" t="s">
        <v>56</v>
      </c>
      <c r="C68" s="43">
        <v>5.0</v>
      </c>
      <c r="D68" s="44" t="s">
        <v>28</v>
      </c>
      <c r="E68" s="114">
        <v>9879.05</v>
      </c>
      <c r="F68" s="45">
        <v>15000.0</v>
      </c>
      <c r="G68" s="45">
        <v>9950.0</v>
      </c>
      <c r="H68" s="45">
        <v>10299.0</v>
      </c>
      <c r="I68" s="45"/>
      <c r="J68" s="72">
        <v>8688.0</v>
      </c>
      <c r="K68" s="72"/>
      <c r="L68" s="46"/>
      <c r="M68" s="47"/>
      <c r="N68" s="48"/>
      <c r="O68" s="48"/>
      <c r="P68" s="48"/>
      <c r="Q68" s="48"/>
      <c r="R68" s="48"/>
      <c r="S68" s="48"/>
      <c r="T68" s="48"/>
      <c r="U68" s="49"/>
      <c r="V68" s="49"/>
      <c r="W68" s="73"/>
      <c r="X68" s="51">
        <f t="shared" si="17"/>
        <v>10763.21</v>
      </c>
      <c r="Y68" s="51">
        <f t="shared" si="18"/>
        <v>2445.17</v>
      </c>
      <c r="Z68" s="52">
        <f t="shared" si="19"/>
        <v>8318.04</v>
      </c>
      <c r="AA68" s="52">
        <f t="shared" si="20"/>
        <v>13208.38</v>
      </c>
      <c r="AB68" s="53">
        <v>10163.0</v>
      </c>
      <c r="AC68" s="54">
        <f t="shared" si="21"/>
        <v>0.05905834891</v>
      </c>
      <c r="AD68" s="55"/>
      <c r="AE68" s="36"/>
    </row>
    <row r="69">
      <c r="A69" s="102" t="s">
        <v>123</v>
      </c>
      <c r="B69" s="42" t="s">
        <v>124</v>
      </c>
      <c r="C69" s="43">
        <v>5.0</v>
      </c>
      <c r="D69" s="44" t="s">
        <v>28</v>
      </c>
      <c r="E69" s="114">
        <v>2931.66</v>
      </c>
      <c r="F69" s="45">
        <v>7000.0</v>
      </c>
      <c r="G69" s="116"/>
      <c r="H69" s="116"/>
      <c r="I69" s="117">
        <v>1579.0</v>
      </c>
      <c r="J69" s="118"/>
      <c r="K69" s="119"/>
      <c r="L69" s="116"/>
      <c r="M69" s="120"/>
      <c r="N69" s="121"/>
      <c r="O69" s="121"/>
      <c r="P69" s="121"/>
      <c r="Q69" s="121"/>
      <c r="R69" s="121"/>
      <c r="S69" s="121"/>
      <c r="T69" s="121"/>
      <c r="U69" s="122"/>
      <c r="V69" s="122"/>
      <c r="W69" s="123"/>
      <c r="X69" s="51">
        <f t="shared" si="17"/>
        <v>3836.89</v>
      </c>
      <c r="Y69" s="51">
        <f t="shared" si="18"/>
        <v>2821.59</v>
      </c>
      <c r="Z69" s="52">
        <f t="shared" si="19"/>
        <v>1015.3</v>
      </c>
      <c r="AA69" s="52">
        <f t="shared" si="20"/>
        <v>6658.48</v>
      </c>
      <c r="AB69" s="53">
        <v>3350.0</v>
      </c>
      <c r="AC69" s="54">
        <f t="shared" si="21"/>
        <v>0.1453402985</v>
      </c>
      <c r="AD69" s="55"/>
      <c r="AE69" s="36"/>
    </row>
    <row r="70" ht="18.75" customHeight="1">
      <c r="A70" s="124"/>
      <c r="B70" s="125" t="s">
        <v>125</v>
      </c>
      <c r="C70" s="126"/>
      <c r="D70" s="126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6"/>
      <c r="V70" s="126"/>
      <c r="W70" s="126"/>
      <c r="X70" s="126"/>
      <c r="Y70" s="126"/>
      <c r="Z70" s="126"/>
      <c r="AA70" s="128"/>
      <c r="AB70" s="36"/>
      <c r="AC70" s="70"/>
      <c r="AD70" s="55"/>
      <c r="AE70" s="36"/>
    </row>
    <row r="71">
      <c r="A71" s="89" t="s">
        <v>126</v>
      </c>
      <c r="B71" s="90" t="s">
        <v>27</v>
      </c>
      <c r="C71" s="91">
        <v>2.0</v>
      </c>
      <c r="D71" s="92" t="s">
        <v>28</v>
      </c>
      <c r="E71" s="93">
        <v>1846.05</v>
      </c>
      <c r="F71" s="93">
        <v>4500.0</v>
      </c>
      <c r="G71" s="93">
        <v>1875.0</v>
      </c>
      <c r="H71" s="93">
        <v>1729.0</v>
      </c>
      <c r="I71" s="93"/>
      <c r="J71" s="94">
        <v>1541.5</v>
      </c>
      <c r="K71" s="94"/>
      <c r="L71" s="95"/>
      <c r="M71" s="96"/>
      <c r="N71" s="96"/>
      <c r="O71" s="96"/>
      <c r="P71" s="96"/>
      <c r="Q71" s="96"/>
      <c r="R71" s="96"/>
      <c r="S71" s="96"/>
      <c r="T71" s="96"/>
      <c r="U71" s="97"/>
      <c r="V71" s="98"/>
      <c r="W71" s="99"/>
      <c r="X71" s="100">
        <f t="shared" ref="X71:X84" si="22">IF(SUM(E71:M71)&gt;0,ROUND(AVERAGE(E71:M71),2),"")</f>
        <v>2298.31</v>
      </c>
      <c r="Y71" s="100">
        <f t="shared" ref="Y71:Y84" si="23">IF(COUNTA(E71:M71)=1,X71,(IF(SUM(E71:M71)&gt;0,ROUND(STDEV(E71:M71),2),"")))</f>
        <v>1237.74</v>
      </c>
      <c r="Z71" s="101">
        <f t="shared" ref="Z71:Z84" si="24">IF(SUM(X71:Y71)&gt;0,X71-Y71,"")</f>
        <v>1060.57</v>
      </c>
      <c r="AA71" s="101">
        <f t="shared" ref="AA71:AA84" si="25">IF(SUM(X71:Y71)&gt;0,SUM(X71:Y71),"")</f>
        <v>3536.05</v>
      </c>
      <c r="AB71" s="53">
        <v>1889.12</v>
      </c>
      <c r="AC71" s="54">
        <f t="shared" ref="AC71:AC84" si="26">X71/AB71-1</f>
        <v>0.2166034979</v>
      </c>
      <c r="AD71" s="55"/>
      <c r="AE71" s="36"/>
    </row>
    <row r="72">
      <c r="A72" s="102" t="s">
        <v>127</v>
      </c>
      <c r="B72" s="103" t="s">
        <v>128</v>
      </c>
      <c r="C72" s="43">
        <v>2.0</v>
      </c>
      <c r="D72" s="44" t="s">
        <v>28</v>
      </c>
      <c r="E72" s="45">
        <v>2503.0</v>
      </c>
      <c r="F72" s="45">
        <v>3000.0</v>
      </c>
      <c r="G72" s="45"/>
      <c r="H72" s="46"/>
      <c r="I72" s="46"/>
      <c r="J72" s="72">
        <v>640.0</v>
      </c>
      <c r="K72" s="72">
        <v>835.0</v>
      </c>
      <c r="L72" s="46"/>
      <c r="M72" s="47"/>
      <c r="N72" s="47"/>
      <c r="O72" s="47"/>
      <c r="P72" s="47"/>
      <c r="Q72" s="47"/>
      <c r="R72" s="47"/>
      <c r="S72" s="47"/>
      <c r="T72" s="47"/>
      <c r="U72" s="104"/>
      <c r="V72" s="73"/>
      <c r="W72" s="105"/>
      <c r="X72" s="51">
        <f t="shared" si="22"/>
        <v>1744.5</v>
      </c>
      <c r="Y72" s="51">
        <f t="shared" si="23"/>
        <v>1183.03</v>
      </c>
      <c r="Z72" s="52">
        <f t="shared" si="24"/>
        <v>561.47</v>
      </c>
      <c r="AA72" s="52">
        <f t="shared" si="25"/>
        <v>2927.53</v>
      </c>
      <c r="AB72" s="53">
        <v>650.0</v>
      </c>
      <c r="AC72" s="54">
        <f t="shared" si="26"/>
        <v>1.683846154</v>
      </c>
      <c r="AD72" s="55"/>
      <c r="AE72" s="36"/>
    </row>
    <row r="73">
      <c r="A73" s="106" t="s">
        <v>129</v>
      </c>
      <c r="B73" s="107" t="s">
        <v>32</v>
      </c>
      <c r="C73" s="59">
        <v>4.0</v>
      </c>
      <c r="D73" s="60" t="s">
        <v>28</v>
      </c>
      <c r="E73" s="61">
        <v>2136.55</v>
      </c>
      <c r="F73" s="61">
        <v>6300.0</v>
      </c>
      <c r="G73" s="61">
        <v>2890.0</v>
      </c>
      <c r="H73" s="61">
        <v>2989.0</v>
      </c>
      <c r="I73" s="61"/>
      <c r="J73" s="71"/>
      <c r="K73" s="71"/>
      <c r="L73" s="62"/>
      <c r="M73" s="63"/>
      <c r="N73" s="108"/>
      <c r="O73" s="108"/>
      <c r="P73" s="108"/>
      <c r="Q73" s="108"/>
      <c r="R73" s="108"/>
      <c r="S73" s="108"/>
      <c r="T73" s="108"/>
      <c r="U73" s="109"/>
      <c r="V73" s="110"/>
      <c r="W73" s="111"/>
      <c r="X73" s="67">
        <f t="shared" si="22"/>
        <v>3578.89</v>
      </c>
      <c r="Y73" s="67">
        <f t="shared" si="23"/>
        <v>1853.58</v>
      </c>
      <c r="Z73" s="68">
        <f t="shared" si="24"/>
        <v>1725.31</v>
      </c>
      <c r="AA73" s="68">
        <f t="shared" si="25"/>
        <v>5432.47</v>
      </c>
      <c r="AB73" s="53">
        <v>2488.45</v>
      </c>
      <c r="AC73" s="54">
        <f t="shared" si="26"/>
        <v>0.4382004862</v>
      </c>
      <c r="AD73" s="55"/>
      <c r="AE73" s="36"/>
    </row>
    <row r="74">
      <c r="A74" s="106" t="s">
        <v>130</v>
      </c>
      <c r="B74" s="112" t="s">
        <v>131</v>
      </c>
      <c r="C74" s="59">
        <v>4.0</v>
      </c>
      <c r="D74" s="60" t="s">
        <v>28</v>
      </c>
      <c r="E74" s="61">
        <v>2503.0</v>
      </c>
      <c r="F74" s="61">
        <v>4000.0</v>
      </c>
      <c r="G74" s="61"/>
      <c r="H74" s="62"/>
      <c r="I74" s="62"/>
      <c r="J74" s="71">
        <v>750.0</v>
      </c>
      <c r="K74" s="71">
        <v>835.0</v>
      </c>
      <c r="L74" s="62"/>
      <c r="M74" s="63"/>
      <c r="N74" s="108"/>
      <c r="O74" s="108"/>
      <c r="P74" s="108"/>
      <c r="Q74" s="108"/>
      <c r="R74" s="108"/>
      <c r="S74" s="108"/>
      <c r="T74" s="108"/>
      <c r="U74" s="109"/>
      <c r="V74" s="110"/>
      <c r="W74" s="111"/>
      <c r="X74" s="67">
        <f t="shared" si="22"/>
        <v>2022</v>
      </c>
      <c r="Y74" s="67">
        <f t="shared" si="23"/>
        <v>1546.05</v>
      </c>
      <c r="Z74" s="68">
        <f t="shared" si="24"/>
        <v>475.95</v>
      </c>
      <c r="AA74" s="68">
        <f t="shared" si="25"/>
        <v>3568.05</v>
      </c>
      <c r="AB74" s="53">
        <v>650.0</v>
      </c>
      <c r="AC74" s="54">
        <f t="shared" si="26"/>
        <v>2.110769231</v>
      </c>
      <c r="AD74" s="55"/>
      <c r="AE74" s="36"/>
    </row>
    <row r="75">
      <c r="A75" s="102" t="s">
        <v>132</v>
      </c>
      <c r="B75" s="113" t="s">
        <v>40</v>
      </c>
      <c r="C75" s="43">
        <v>4.0</v>
      </c>
      <c r="D75" s="44" t="s">
        <v>28</v>
      </c>
      <c r="E75" s="114">
        <v>5685.61</v>
      </c>
      <c r="F75" s="114">
        <v>10000.0</v>
      </c>
      <c r="G75" s="45">
        <v>6450.0</v>
      </c>
      <c r="H75" s="46"/>
      <c r="I75" s="45"/>
      <c r="J75" s="72">
        <v>7500.0</v>
      </c>
      <c r="K75" s="72">
        <v>3450.0</v>
      </c>
      <c r="L75" s="46"/>
      <c r="M75" s="47"/>
      <c r="N75" s="47"/>
      <c r="O75" s="47"/>
      <c r="P75" s="47"/>
      <c r="Q75" s="47"/>
      <c r="R75" s="47"/>
      <c r="S75" s="47"/>
      <c r="T75" s="47"/>
      <c r="U75" s="104"/>
      <c r="V75" s="73"/>
      <c r="W75" s="105"/>
      <c r="X75" s="51">
        <f t="shared" si="22"/>
        <v>6617.12</v>
      </c>
      <c r="Y75" s="51">
        <f t="shared" si="23"/>
        <v>2405.7</v>
      </c>
      <c r="Z75" s="52">
        <f t="shared" si="24"/>
        <v>4211.42</v>
      </c>
      <c r="AA75" s="52">
        <f t="shared" si="25"/>
        <v>9022.82</v>
      </c>
      <c r="AB75" s="53">
        <v>6539.63</v>
      </c>
      <c r="AC75" s="54">
        <f t="shared" si="26"/>
        <v>0.01184929423</v>
      </c>
      <c r="AD75" s="55"/>
      <c r="AE75" s="36"/>
    </row>
    <row r="76">
      <c r="A76" s="102" t="s">
        <v>133</v>
      </c>
      <c r="B76" s="103" t="s">
        <v>134</v>
      </c>
      <c r="C76" s="43">
        <v>4.0</v>
      </c>
      <c r="D76" s="44" t="s">
        <v>28</v>
      </c>
      <c r="E76" s="114">
        <v>2853.25</v>
      </c>
      <c r="F76" s="114">
        <v>5000.0</v>
      </c>
      <c r="G76" s="45"/>
      <c r="H76" s="46"/>
      <c r="I76" s="46"/>
      <c r="J76" s="72">
        <v>1131.0</v>
      </c>
      <c r="K76" s="72"/>
      <c r="L76" s="46"/>
      <c r="M76" s="47"/>
      <c r="N76" s="47"/>
      <c r="O76" s="47"/>
      <c r="P76" s="47"/>
      <c r="Q76" s="47"/>
      <c r="R76" s="47"/>
      <c r="S76" s="47"/>
      <c r="T76" s="47"/>
      <c r="U76" s="104"/>
      <c r="V76" s="73"/>
      <c r="W76" s="105"/>
      <c r="X76" s="51">
        <f t="shared" si="22"/>
        <v>2994.75</v>
      </c>
      <c r="Y76" s="51">
        <f t="shared" si="23"/>
        <v>1938.38</v>
      </c>
      <c r="Z76" s="52">
        <f t="shared" si="24"/>
        <v>1056.37</v>
      </c>
      <c r="AA76" s="52">
        <f t="shared" si="25"/>
        <v>4933.13</v>
      </c>
      <c r="AB76" s="53">
        <v>2387.45</v>
      </c>
      <c r="AC76" s="54">
        <f t="shared" si="26"/>
        <v>0.2543718193</v>
      </c>
      <c r="AD76" s="55"/>
      <c r="AE76" s="36"/>
    </row>
    <row r="77">
      <c r="A77" s="106" t="s">
        <v>135</v>
      </c>
      <c r="B77" s="107" t="s">
        <v>44</v>
      </c>
      <c r="C77" s="59">
        <v>5.0</v>
      </c>
      <c r="D77" s="60" t="s">
        <v>28</v>
      </c>
      <c r="E77" s="77">
        <v>6459.05</v>
      </c>
      <c r="F77" s="77">
        <v>12000.0</v>
      </c>
      <c r="G77" s="61">
        <v>7650.0</v>
      </c>
      <c r="H77" s="61">
        <v>8299.0</v>
      </c>
      <c r="I77" s="61"/>
      <c r="J77" s="71"/>
      <c r="K77" s="115"/>
      <c r="L77" s="62"/>
      <c r="M77" s="63"/>
      <c r="N77" s="108"/>
      <c r="O77" s="108"/>
      <c r="P77" s="108"/>
      <c r="Q77" s="108"/>
      <c r="R77" s="108"/>
      <c r="S77" s="108"/>
      <c r="T77" s="108"/>
      <c r="U77" s="109"/>
      <c r="V77" s="110"/>
      <c r="W77" s="111"/>
      <c r="X77" s="67">
        <f t="shared" si="22"/>
        <v>8602.01</v>
      </c>
      <c r="Y77" s="67">
        <f t="shared" si="23"/>
        <v>2390.03</v>
      </c>
      <c r="Z77" s="68">
        <f t="shared" si="24"/>
        <v>6211.98</v>
      </c>
      <c r="AA77" s="68">
        <f t="shared" si="25"/>
        <v>10992.04</v>
      </c>
      <c r="AB77" s="53">
        <v>8085.11</v>
      </c>
      <c r="AC77" s="54">
        <f t="shared" si="26"/>
        <v>0.06393233982</v>
      </c>
      <c r="AD77" s="55"/>
      <c r="AE77" s="36"/>
    </row>
    <row r="78">
      <c r="A78" s="106" t="s">
        <v>136</v>
      </c>
      <c r="B78" s="112" t="s">
        <v>137</v>
      </c>
      <c r="C78" s="59">
        <v>5.0</v>
      </c>
      <c r="D78" s="60" t="s">
        <v>28</v>
      </c>
      <c r="E78" s="77">
        <v>2853.25</v>
      </c>
      <c r="F78" s="77">
        <v>5500.0</v>
      </c>
      <c r="G78" s="62"/>
      <c r="H78" s="62"/>
      <c r="I78" s="62"/>
      <c r="J78" s="71">
        <v>1131.0</v>
      </c>
      <c r="K78" s="71"/>
      <c r="L78" s="62"/>
      <c r="M78" s="63"/>
      <c r="N78" s="108"/>
      <c r="O78" s="108"/>
      <c r="P78" s="108"/>
      <c r="Q78" s="108"/>
      <c r="R78" s="108"/>
      <c r="S78" s="108"/>
      <c r="T78" s="108"/>
      <c r="U78" s="109"/>
      <c r="V78" s="110"/>
      <c r="W78" s="111"/>
      <c r="X78" s="67">
        <f t="shared" si="22"/>
        <v>3161.42</v>
      </c>
      <c r="Y78" s="67">
        <f t="shared" si="23"/>
        <v>2200.74</v>
      </c>
      <c r="Z78" s="68">
        <f t="shared" si="24"/>
        <v>960.68</v>
      </c>
      <c r="AA78" s="68">
        <f t="shared" si="25"/>
        <v>5362.16</v>
      </c>
      <c r="AB78" s="53">
        <v>2766.68</v>
      </c>
      <c r="AC78" s="54">
        <f t="shared" si="26"/>
        <v>0.1426764208</v>
      </c>
      <c r="AD78" s="55"/>
      <c r="AE78" s="36"/>
    </row>
    <row r="79">
      <c r="A79" s="102" t="s">
        <v>138</v>
      </c>
      <c r="B79" s="113" t="s">
        <v>48</v>
      </c>
      <c r="C79" s="43">
        <v>2.0</v>
      </c>
      <c r="D79" s="44" t="s">
        <v>28</v>
      </c>
      <c r="E79" s="114">
        <v>7276.0</v>
      </c>
      <c r="F79" s="114">
        <v>15000.0</v>
      </c>
      <c r="G79" s="45">
        <v>7590.0</v>
      </c>
      <c r="H79" s="45">
        <v>7799.0</v>
      </c>
      <c r="I79" s="45"/>
      <c r="J79" s="72">
        <v>5200.0</v>
      </c>
      <c r="K79" s="72">
        <v>7763.79</v>
      </c>
      <c r="L79" s="46"/>
      <c r="M79" s="47"/>
      <c r="N79" s="47"/>
      <c r="O79" s="47"/>
      <c r="P79" s="47"/>
      <c r="Q79" s="47"/>
      <c r="R79" s="47"/>
      <c r="S79" s="47"/>
      <c r="T79" s="47"/>
      <c r="U79" s="104"/>
      <c r="V79" s="73"/>
      <c r="W79" s="105"/>
      <c r="X79" s="51">
        <f t="shared" si="22"/>
        <v>8438.13</v>
      </c>
      <c r="Y79" s="51">
        <f t="shared" si="23"/>
        <v>3360.85</v>
      </c>
      <c r="Z79" s="52">
        <f t="shared" si="24"/>
        <v>5077.28</v>
      </c>
      <c r="AA79" s="52">
        <f t="shared" si="25"/>
        <v>11798.98</v>
      </c>
      <c r="AB79" s="53">
        <v>7169.5</v>
      </c>
      <c r="AC79" s="54">
        <f t="shared" si="26"/>
        <v>0.1769481833</v>
      </c>
      <c r="AD79" s="55"/>
      <c r="AE79" s="36"/>
    </row>
    <row r="80">
      <c r="A80" s="102" t="s">
        <v>139</v>
      </c>
      <c r="B80" s="103" t="s">
        <v>140</v>
      </c>
      <c r="C80" s="43">
        <v>2.0</v>
      </c>
      <c r="D80" s="44" t="s">
        <v>28</v>
      </c>
      <c r="E80" s="114">
        <v>2853.25</v>
      </c>
      <c r="F80" s="114">
        <v>6000.0</v>
      </c>
      <c r="G80" s="46"/>
      <c r="H80" s="46"/>
      <c r="I80" s="46"/>
      <c r="J80" s="72">
        <v>1131.0</v>
      </c>
      <c r="K80" s="72"/>
      <c r="L80" s="46"/>
      <c r="M80" s="47"/>
      <c r="N80" s="47"/>
      <c r="O80" s="47"/>
      <c r="P80" s="47"/>
      <c r="Q80" s="47"/>
      <c r="R80" s="47"/>
      <c r="S80" s="47"/>
      <c r="T80" s="47"/>
      <c r="U80" s="104"/>
      <c r="V80" s="73"/>
      <c r="W80" s="105"/>
      <c r="X80" s="51">
        <f t="shared" si="22"/>
        <v>3328.08</v>
      </c>
      <c r="Y80" s="51">
        <f t="shared" si="23"/>
        <v>2468.99</v>
      </c>
      <c r="Z80" s="52">
        <f t="shared" si="24"/>
        <v>859.09</v>
      </c>
      <c r="AA80" s="52">
        <f t="shared" si="25"/>
        <v>5797.07</v>
      </c>
      <c r="AB80" s="53">
        <v>3498.45</v>
      </c>
      <c r="AC80" s="54">
        <f t="shared" si="26"/>
        <v>-0.04869870943</v>
      </c>
      <c r="AD80" s="55"/>
      <c r="AE80" s="36"/>
    </row>
    <row r="81">
      <c r="A81" s="106" t="s">
        <v>141</v>
      </c>
      <c r="B81" s="107" t="s">
        <v>52</v>
      </c>
      <c r="C81" s="59">
        <v>2.0</v>
      </c>
      <c r="D81" s="60" t="s">
        <v>28</v>
      </c>
      <c r="E81" s="77">
        <v>7456.55</v>
      </c>
      <c r="F81" s="77">
        <v>12000.0</v>
      </c>
      <c r="G81" s="61">
        <v>7500.0</v>
      </c>
      <c r="H81" s="61">
        <v>8089.0</v>
      </c>
      <c r="I81" s="61"/>
      <c r="J81" s="71">
        <v>8228.0</v>
      </c>
      <c r="K81" s="71">
        <v>5680.0</v>
      </c>
      <c r="L81" s="62"/>
      <c r="M81" s="63"/>
      <c r="N81" s="108"/>
      <c r="O81" s="108"/>
      <c r="P81" s="108"/>
      <c r="Q81" s="108"/>
      <c r="R81" s="108"/>
      <c r="S81" s="108"/>
      <c r="T81" s="108"/>
      <c r="U81" s="109"/>
      <c r="V81" s="110"/>
      <c r="W81" s="111"/>
      <c r="X81" s="67">
        <f t="shared" si="22"/>
        <v>8158.93</v>
      </c>
      <c r="Y81" s="67">
        <f t="shared" si="23"/>
        <v>2089.79</v>
      </c>
      <c r="Z81" s="68">
        <f t="shared" si="24"/>
        <v>6069.14</v>
      </c>
      <c r="AA81" s="68">
        <f t="shared" si="25"/>
        <v>10248.72</v>
      </c>
      <c r="AB81" s="53">
        <v>8677.01</v>
      </c>
      <c r="AC81" s="54">
        <f t="shared" si="26"/>
        <v>-0.05970720329</v>
      </c>
      <c r="AD81" s="55"/>
      <c r="AE81" s="36"/>
    </row>
    <row r="82">
      <c r="A82" s="106" t="s">
        <v>142</v>
      </c>
      <c r="B82" s="112" t="s">
        <v>143</v>
      </c>
      <c r="C82" s="59">
        <v>2.0</v>
      </c>
      <c r="D82" s="60" t="s">
        <v>28</v>
      </c>
      <c r="E82" s="77">
        <v>3203.63</v>
      </c>
      <c r="F82" s="77">
        <v>6000.0</v>
      </c>
      <c r="G82" s="62"/>
      <c r="H82" s="62"/>
      <c r="I82" s="61">
        <v>1316.0</v>
      </c>
      <c r="J82" s="71"/>
      <c r="K82" s="115"/>
      <c r="L82" s="62"/>
      <c r="M82" s="63"/>
      <c r="N82" s="108"/>
      <c r="O82" s="108"/>
      <c r="P82" s="108"/>
      <c r="Q82" s="108"/>
      <c r="R82" s="108"/>
      <c r="S82" s="108"/>
      <c r="T82" s="108"/>
      <c r="U82" s="109"/>
      <c r="V82" s="110"/>
      <c r="W82" s="111"/>
      <c r="X82" s="67">
        <f t="shared" si="22"/>
        <v>3506.54</v>
      </c>
      <c r="Y82" s="67">
        <f t="shared" si="23"/>
        <v>2356.65</v>
      </c>
      <c r="Z82" s="68">
        <f t="shared" si="24"/>
        <v>1149.89</v>
      </c>
      <c r="AA82" s="68">
        <f t="shared" si="25"/>
        <v>5863.19</v>
      </c>
      <c r="AB82" s="53">
        <v>2359.37</v>
      </c>
      <c r="AC82" s="54">
        <f t="shared" si="26"/>
        <v>0.4862187787</v>
      </c>
      <c r="AD82" s="55"/>
      <c r="AE82" s="36"/>
    </row>
    <row r="83">
      <c r="A83" s="102" t="s">
        <v>144</v>
      </c>
      <c r="B83" s="113" t="s">
        <v>56</v>
      </c>
      <c r="C83" s="43">
        <v>2.0</v>
      </c>
      <c r="D83" s="44" t="s">
        <v>28</v>
      </c>
      <c r="E83" s="114">
        <v>9879.05</v>
      </c>
      <c r="F83" s="45">
        <v>15000.0</v>
      </c>
      <c r="G83" s="45">
        <v>9950.0</v>
      </c>
      <c r="H83" s="45">
        <v>10299.0</v>
      </c>
      <c r="I83" s="45"/>
      <c r="J83" s="72">
        <v>8688.0</v>
      </c>
      <c r="K83" s="72"/>
      <c r="L83" s="46"/>
      <c r="M83" s="47"/>
      <c r="N83" s="48"/>
      <c r="O83" s="48"/>
      <c r="P83" s="48"/>
      <c r="Q83" s="48"/>
      <c r="R83" s="48"/>
      <c r="S83" s="48"/>
      <c r="T83" s="48"/>
      <c r="U83" s="49"/>
      <c r="V83" s="49"/>
      <c r="W83" s="73"/>
      <c r="X83" s="51">
        <f t="shared" si="22"/>
        <v>10763.21</v>
      </c>
      <c r="Y83" s="51">
        <f t="shared" si="23"/>
        <v>2445.17</v>
      </c>
      <c r="Z83" s="52">
        <f t="shared" si="24"/>
        <v>8318.04</v>
      </c>
      <c r="AA83" s="52">
        <f t="shared" si="25"/>
        <v>13208.38</v>
      </c>
      <c r="AB83" s="53">
        <v>10163.0</v>
      </c>
      <c r="AC83" s="54">
        <f t="shared" si="26"/>
        <v>0.05905834891</v>
      </c>
      <c r="AD83" s="55"/>
      <c r="AE83" s="36"/>
    </row>
    <row r="84">
      <c r="A84" s="102" t="s">
        <v>145</v>
      </c>
      <c r="B84" s="42" t="s">
        <v>146</v>
      </c>
      <c r="C84" s="43">
        <v>2.0</v>
      </c>
      <c r="D84" s="44" t="s">
        <v>28</v>
      </c>
      <c r="E84" s="114">
        <v>3203.63</v>
      </c>
      <c r="F84" s="45">
        <v>7000.0</v>
      </c>
      <c r="G84" s="116"/>
      <c r="H84" s="116"/>
      <c r="I84" s="117">
        <v>1579.0</v>
      </c>
      <c r="J84" s="118"/>
      <c r="K84" s="119"/>
      <c r="L84" s="116"/>
      <c r="M84" s="120"/>
      <c r="N84" s="121"/>
      <c r="O84" s="121"/>
      <c r="P84" s="121"/>
      <c r="Q84" s="121"/>
      <c r="R84" s="121"/>
      <c r="S84" s="121"/>
      <c r="T84" s="121"/>
      <c r="U84" s="122"/>
      <c r="V84" s="122"/>
      <c r="W84" s="123"/>
      <c r="X84" s="51">
        <f t="shared" si="22"/>
        <v>3927.54</v>
      </c>
      <c r="Y84" s="51">
        <f t="shared" si="23"/>
        <v>2782.06</v>
      </c>
      <c r="Z84" s="52">
        <f t="shared" si="24"/>
        <v>1145.48</v>
      </c>
      <c r="AA84" s="52">
        <f t="shared" si="25"/>
        <v>6709.6</v>
      </c>
      <c r="AB84" s="53">
        <v>3233.01</v>
      </c>
      <c r="AC84" s="54">
        <f t="shared" si="26"/>
        <v>0.2148245752</v>
      </c>
      <c r="AD84" s="55"/>
      <c r="AE84" s="36"/>
    </row>
    <row r="85" ht="18.75" customHeight="1">
      <c r="A85" s="124"/>
      <c r="B85" s="125" t="s">
        <v>147</v>
      </c>
      <c r="C85" s="126"/>
      <c r="D85" s="126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6"/>
      <c r="V85" s="126"/>
      <c r="W85" s="126"/>
      <c r="X85" s="126"/>
      <c r="Y85" s="126"/>
      <c r="Z85" s="126"/>
      <c r="AA85" s="128"/>
      <c r="AB85" s="36"/>
      <c r="AC85" s="70"/>
      <c r="AD85" s="55"/>
      <c r="AE85" s="36"/>
    </row>
    <row r="86">
      <c r="A86" s="89" t="s">
        <v>148</v>
      </c>
      <c r="B86" s="90" t="s">
        <v>27</v>
      </c>
      <c r="C86" s="91">
        <v>2.0</v>
      </c>
      <c r="D86" s="92" t="s">
        <v>28</v>
      </c>
      <c r="E86" s="93">
        <v>1846.05</v>
      </c>
      <c r="F86" s="93">
        <v>4500.0</v>
      </c>
      <c r="G86" s="93">
        <v>1875.0</v>
      </c>
      <c r="H86" s="93">
        <v>1729.0</v>
      </c>
      <c r="I86" s="93"/>
      <c r="J86" s="94">
        <v>1541.5</v>
      </c>
      <c r="K86" s="94"/>
      <c r="L86" s="95"/>
      <c r="M86" s="96"/>
      <c r="N86" s="96"/>
      <c r="O86" s="96"/>
      <c r="P86" s="96"/>
      <c r="Q86" s="96"/>
      <c r="R86" s="96"/>
      <c r="S86" s="96"/>
      <c r="T86" s="96"/>
      <c r="U86" s="97"/>
      <c r="V86" s="98"/>
      <c r="W86" s="99"/>
      <c r="X86" s="100">
        <f t="shared" ref="X86:X99" si="27">IF(SUM(E86:M86)&gt;0,ROUND(AVERAGE(E86:M86),2),"")</f>
        <v>2298.31</v>
      </c>
      <c r="Y86" s="100">
        <f t="shared" ref="Y86:Y99" si="28">IF(COUNTA(E86:M86)=1,X86,(IF(SUM(E86:M86)&gt;0,ROUND(STDEV(E86:M86),2),"")))</f>
        <v>1237.74</v>
      </c>
      <c r="Z86" s="101">
        <f t="shared" ref="Z86:Z99" si="29">IF(SUM(X86:Y86)&gt;0,X86-Y86,"")</f>
        <v>1060.57</v>
      </c>
      <c r="AA86" s="101">
        <f t="shared" ref="AA86:AA99" si="30">IF(SUM(X86:Y86)&gt;0,SUM(X86:Y86),"")</f>
        <v>3536.05</v>
      </c>
      <c r="AB86" s="53">
        <v>1835.98</v>
      </c>
      <c r="AC86" s="54">
        <f t="shared" ref="AC86:AC99" si="31">X86/AB86-1</f>
        <v>0.2518164686</v>
      </c>
      <c r="AD86" s="55"/>
      <c r="AE86" s="36"/>
    </row>
    <row r="87">
      <c r="A87" s="102" t="s">
        <v>149</v>
      </c>
      <c r="B87" s="103" t="s">
        <v>150</v>
      </c>
      <c r="C87" s="43">
        <v>2.0</v>
      </c>
      <c r="D87" s="44" t="s">
        <v>28</v>
      </c>
      <c r="E87" s="45">
        <v>2427.17</v>
      </c>
      <c r="F87" s="45">
        <v>3000.0</v>
      </c>
      <c r="G87" s="45"/>
      <c r="H87" s="46"/>
      <c r="I87" s="46"/>
      <c r="J87" s="72">
        <v>640.0</v>
      </c>
      <c r="K87" s="72">
        <v>835.0</v>
      </c>
      <c r="L87" s="46"/>
      <c r="M87" s="47"/>
      <c r="N87" s="47"/>
      <c r="O87" s="47"/>
      <c r="P87" s="47"/>
      <c r="Q87" s="47"/>
      <c r="R87" s="47"/>
      <c r="S87" s="47"/>
      <c r="T87" s="47"/>
      <c r="U87" s="104"/>
      <c r="V87" s="73"/>
      <c r="W87" s="105"/>
      <c r="X87" s="51">
        <f t="shared" si="27"/>
        <v>1725.54</v>
      </c>
      <c r="Y87" s="51">
        <f t="shared" si="28"/>
        <v>1167.33</v>
      </c>
      <c r="Z87" s="52">
        <f t="shared" si="29"/>
        <v>558.21</v>
      </c>
      <c r="AA87" s="52">
        <f t="shared" si="30"/>
        <v>2892.87</v>
      </c>
      <c r="AB87" s="53">
        <v>596.86</v>
      </c>
      <c r="AC87" s="54">
        <f t="shared" si="31"/>
        <v>1.891029722</v>
      </c>
      <c r="AD87" s="55"/>
      <c r="AE87" s="36"/>
    </row>
    <row r="88">
      <c r="A88" s="106" t="s">
        <v>151</v>
      </c>
      <c r="B88" s="107" t="s">
        <v>32</v>
      </c>
      <c r="C88" s="59">
        <v>3.0</v>
      </c>
      <c r="D88" s="60" t="s">
        <v>28</v>
      </c>
      <c r="E88" s="61">
        <v>2136.55</v>
      </c>
      <c r="F88" s="61">
        <v>6300.0</v>
      </c>
      <c r="G88" s="61">
        <v>2890.0</v>
      </c>
      <c r="H88" s="61">
        <v>2989.0</v>
      </c>
      <c r="I88" s="61"/>
      <c r="J88" s="71"/>
      <c r="K88" s="71"/>
      <c r="L88" s="62"/>
      <c r="M88" s="63"/>
      <c r="N88" s="108"/>
      <c r="O88" s="108"/>
      <c r="P88" s="108"/>
      <c r="Q88" s="108"/>
      <c r="R88" s="108"/>
      <c r="S88" s="108"/>
      <c r="T88" s="108"/>
      <c r="U88" s="109"/>
      <c r="V88" s="110"/>
      <c r="W88" s="111"/>
      <c r="X88" s="67">
        <f t="shared" si="27"/>
        <v>3578.89</v>
      </c>
      <c r="Y88" s="67">
        <f t="shared" si="28"/>
        <v>1853.58</v>
      </c>
      <c r="Z88" s="68">
        <f t="shared" si="29"/>
        <v>1725.31</v>
      </c>
      <c r="AA88" s="68">
        <f t="shared" si="30"/>
        <v>5432.47</v>
      </c>
      <c r="AB88" s="53">
        <v>2435.31</v>
      </c>
      <c r="AC88" s="54">
        <f t="shared" si="31"/>
        <v>0.4695829278</v>
      </c>
      <c r="AD88" s="55"/>
      <c r="AE88" s="36"/>
    </row>
    <row r="89">
      <c r="A89" s="106" t="s">
        <v>152</v>
      </c>
      <c r="B89" s="112" t="s">
        <v>153</v>
      </c>
      <c r="C89" s="59">
        <v>3.0</v>
      </c>
      <c r="D89" s="60" t="s">
        <v>28</v>
      </c>
      <c r="E89" s="61">
        <v>2427.17</v>
      </c>
      <c r="F89" s="61">
        <v>4000.0</v>
      </c>
      <c r="G89" s="61"/>
      <c r="H89" s="62"/>
      <c r="I89" s="62"/>
      <c r="J89" s="71">
        <v>750.0</v>
      </c>
      <c r="K89" s="71">
        <v>835.0</v>
      </c>
      <c r="L89" s="62"/>
      <c r="M89" s="63"/>
      <c r="N89" s="108"/>
      <c r="O89" s="108"/>
      <c r="P89" s="108"/>
      <c r="Q89" s="108"/>
      <c r="R89" s="108"/>
      <c r="S89" s="108"/>
      <c r="T89" s="108"/>
      <c r="U89" s="109"/>
      <c r="V89" s="110"/>
      <c r="W89" s="111"/>
      <c r="X89" s="67">
        <f t="shared" si="27"/>
        <v>2003.04</v>
      </c>
      <c r="Y89" s="67">
        <f t="shared" si="28"/>
        <v>1538.63</v>
      </c>
      <c r="Z89" s="68">
        <f t="shared" si="29"/>
        <v>464.41</v>
      </c>
      <c r="AA89" s="68">
        <f t="shared" si="30"/>
        <v>3541.67</v>
      </c>
      <c r="AB89" s="53">
        <v>596.86</v>
      </c>
      <c r="AC89" s="54">
        <f t="shared" si="31"/>
        <v>2.355962872</v>
      </c>
      <c r="AD89" s="55"/>
      <c r="AE89" s="36"/>
    </row>
    <row r="90">
      <c r="A90" s="102" t="s">
        <v>154</v>
      </c>
      <c r="B90" s="113" t="s">
        <v>40</v>
      </c>
      <c r="C90" s="43">
        <v>4.0</v>
      </c>
      <c r="D90" s="44" t="s">
        <v>28</v>
      </c>
      <c r="E90" s="114">
        <v>5685.61</v>
      </c>
      <c r="F90" s="114">
        <v>10000.0</v>
      </c>
      <c r="G90" s="45">
        <v>6450.0</v>
      </c>
      <c r="H90" s="46"/>
      <c r="I90" s="45"/>
      <c r="J90" s="72">
        <v>7500.0</v>
      </c>
      <c r="K90" s="72">
        <v>3450.0</v>
      </c>
      <c r="L90" s="46"/>
      <c r="M90" s="47"/>
      <c r="N90" s="47"/>
      <c r="O90" s="47"/>
      <c r="P90" s="47"/>
      <c r="Q90" s="47"/>
      <c r="R90" s="47"/>
      <c r="S90" s="47"/>
      <c r="T90" s="47"/>
      <c r="U90" s="104"/>
      <c r="V90" s="73"/>
      <c r="W90" s="105"/>
      <c r="X90" s="51">
        <f t="shared" si="27"/>
        <v>6617.12</v>
      </c>
      <c r="Y90" s="51">
        <f t="shared" si="28"/>
        <v>2405.7</v>
      </c>
      <c r="Z90" s="52">
        <f t="shared" si="29"/>
        <v>4211.42</v>
      </c>
      <c r="AA90" s="52">
        <f t="shared" si="30"/>
        <v>9022.82</v>
      </c>
      <c r="AB90" s="53">
        <v>6486.49</v>
      </c>
      <c r="AC90" s="54">
        <f t="shared" si="31"/>
        <v>0.02013878076</v>
      </c>
      <c r="AD90" s="55"/>
      <c r="AE90" s="36"/>
    </row>
    <row r="91">
      <c r="A91" s="102" t="s">
        <v>155</v>
      </c>
      <c r="B91" s="103" t="s">
        <v>156</v>
      </c>
      <c r="C91" s="43">
        <v>4.0</v>
      </c>
      <c r="D91" s="44" t="s">
        <v>28</v>
      </c>
      <c r="E91" s="114">
        <v>2777.73</v>
      </c>
      <c r="F91" s="114">
        <v>5000.0</v>
      </c>
      <c r="G91" s="45"/>
      <c r="H91" s="46"/>
      <c r="I91" s="46"/>
      <c r="J91" s="72">
        <v>1131.0</v>
      </c>
      <c r="K91" s="72"/>
      <c r="L91" s="46"/>
      <c r="M91" s="47"/>
      <c r="N91" s="47"/>
      <c r="O91" s="47"/>
      <c r="P91" s="47"/>
      <c r="Q91" s="47"/>
      <c r="R91" s="47"/>
      <c r="S91" s="47"/>
      <c r="T91" s="47"/>
      <c r="U91" s="104"/>
      <c r="V91" s="73"/>
      <c r="W91" s="105"/>
      <c r="X91" s="51">
        <f t="shared" si="27"/>
        <v>2969.58</v>
      </c>
      <c r="Y91" s="51">
        <f t="shared" si="28"/>
        <v>1941.62</v>
      </c>
      <c r="Z91" s="52">
        <f t="shared" si="29"/>
        <v>1027.96</v>
      </c>
      <c r="AA91" s="52">
        <f t="shared" si="30"/>
        <v>4911.2</v>
      </c>
      <c r="AB91" s="53">
        <v>2301.68</v>
      </c>
      <c r="AC91" s="54">
        <f t="shared" si="31"/>
        <v>0.2901793473</v>
      </c>
      <c r="AD91" s="55"/>
      <c r="AE91" s="36"/>
    </row>
    <row r="92">
      <c r="A92" s="106" t="s">
        <v>157</v>
      </c>
      <c r="B92" s="107" t="s">
        <v>44</v>
      </c>
      <c r="C92" s="59">
        <v>5.0</v>
      </c>
      <c r="D92" s="60" t="s">
        <v>28</v>
      </c>
      <c r="E92" s="77">
        <v>6459.05</v>
      </c>
      <c r="F92" s="77">
        <v>12000.0</v>
      </c>
      <c r="G92" s="61">
        <v>7650.0</v>
      </c>
      <c r="H92" s="61">
        <v>8299.0</v>
      </c>
      <c r="I92" s="61"/>
      <c r="J92" s="71"/>
      <c r="K92" s="115"/>
      <c r="L92" s="62"/>
      <c r="M92" s="63"/>
      <c r="N92" s="108"/>
      <c r="O92" s="108"/>
      <c r="P92" s="108"/>
      <c r="Q92" s="108"/>
      <c r="R92" s="108"/>
      <c r="S92" s="108"/>
      <c r="T92" s="108"/>
      <c r="U92" s="109"/>
      <c r="V92" s="110"/>
      <c r="W92" s="111"/>
      <c r="X92" s="67">
        <f t="shared" si="27"/>
        <v>8602.01</v>
      </c>
      <c r="Y92" s="67">
        <f t="shared" si="28"/>
        <v>2390.03</v>
      </c>
      <c r="Z92" s="68">
        <f t="shared" si="29"/>
        <v>6211.98</v>
      </c>
      <c r="AA92" s="68">
        <f t="shared" si="30"/>
        <v>10992.04</v>
      </c>
      <c r="AB92" s="53">
        <v>8031.97</v>
      </c>
      <c r="AC92" s="54">
        <f t="shared" si="31"/>
        <v>0.07097138062</v>
      </c>
      <c r="AD92" s="55"/>
      <c r="AE92" s="36"/>
    </row>
    <row r="93">
      <c r="A93" s="106" t="s">
        <v>158</v>
      </c>
      <c r="B93" s="112" t="s">
        <v>159</v>
      </c>
      <c r="C93" s="59">
        <v>5.0</v>
      </c>
      <c r="D93" s="60" t="s">
        <v>28</v>
      </c>
      <c r="E93" s="77">
        <v>2777.73</v>
      </c>
      <c r="F93" s="77">
        <v>5500.0</v>
      </c>
      <c r="G93" s="62"/>
      <c r="H93" s="62"/>
      <c r="I93" s="62"/>
      <c r="J93" s="71">
        <v>1131.0</v>
      </c>
      <c r="K93" s="71"/>
      <c r="L93" s="62"/>
      <c r="M93" s="63"/>
      <c r="N93" s="108"/>
      <c r="O93" s="108"/>
      <c r="P93" s="108"/>
      <c r="Q93" s="108"/>
      <c r="R93" s="108"/>
      <c r="S93" s="108"/>
      <c r="T93" s="108"/>
      <c r="U93" s="109"/>
      <c r="V93" s="110"/>
      <c r="W93" s="111"/>
      <c r="X93" s="67">
        <f t="shared" si="27"/>
        <v>3136.24</v>
      </c>
      <c r="Y93" s="67">
        <f t="shared" si="28"/>
        <v>2206.45</v>
      </c>
      <c r="Z93" s="68">
        <f t="shared" si="29"/>
        <v>929.79</v>
      </c>
      <c r="AA93" s="68">
        <f t="shared" si="30"/>
        <v>5342.69</v>
      </c>
      <c r="AB93" s="53">
        <v>2731.24</v>
      </c>
      <c r="AC93" s="54">
        <f t="shared" si="31"/>
        <v>0.1482842958</v>
      </c>
      <c r="AD93" s="55"/>
      <c r="AE93" s="36"/>
    </row>
    <row r="94">
      <c r="A94" s="102" t="s">
        <v>160</v>
      </c>
      <c r="B94" s="113" t="s">
        <v>48</v>
      </c>
      <c r="C94" s="43">
        <v>2.0</v>
      </c>
      <c r="D94" s="44" t="s">
        <v>28</v>
      </c>
      <c r="E94" s="114">
        <v>7276.0</v>
      </c>
      <c r="F94" s="114">
        <v>15000.0</v>
      </c>
      <c r="G94" s="45">
        <v>7590.0</v>
      </c>
      <c r="H94" s="45">
        <v>7799.0</v>
      </c>
      <c r="I94" s="45"/>
      <c r="J94" s="72">
        <v>5200.0</v>
      </c>
      <c r="K94" s="72">
        <v>7763.79</v>
      </c>
      <c r="L94" s="46"/>
      <c r="M94" s="47"/>
      <c r="N94" s="47"/>
      <c r="O94" s="47"/>
      <c r="P94" s="47"/>
      <c r="Q94" s="47"/>
      <c r="R94" s="47"/>
      <c r="S94" s="47"/>
      <c r="T94" s="47"/>
      <c r="U94" s="104"/>
      <c r="V94" s="73"/>
      <c r="W94" s="105"/>
      <c r="X94" s="51">
        <f t="shared" si="27"/>
        <v>8438.13</v>
      </c>
      <c r="Y94" s="51">
        <f t="shared" si="28"/>
        <v>3360.85</v>
      </c>
      <c r="Z94" s="52">
        <f t="shared" si="29"/>
        <v>5077.28</v>
      </c>
      <c r="AA94" s="52">
        <f t="shared" si="30"/>
        <v>11798.98</v>
      </c>
      <c r="AB94" s="53">
        <v>7116.36</v>
      </c>
      <c r="AC94" s="54">
        <f t="shared" si="31"/>
        <v>0.1857368093</v>
      </c>
      <c r="AD94" s="55"/>
      <c r="AE94" s="36"/>
    </row>
    <row r="95">
      <c r="A95" s="102" t="s">
        <v>161</v>
      </c>
      <c r="B95" s="103" t="s">
        <v>162</v>
      </c>
      <c r="C95" s="43">
        <v>2.0</v>
      </c>
      <c r="D95" s="44" t="s">
        <v>28</v>
      </c>
      <c r="E95" s="114">
        <v>2777.73</v>
      </c>
      <c r="F95" s="114">
        <v>6000.0</v>
      </c>
      <c r="G95" s="46"/>
      <c r="H95" s="46"/>
      <c r="I95" s="46"/>
      <c r="J95" s="72">
        <v>1131.0</v>
      </c>
      <c r="K95" s="72"/>
      <c r="L95" s="46"/>
      <c r="M95" s="47"/>
      <c r="N95" s="47"/>
      <c r="O95" s="47"/>
      <c r="P95" s="47"/>
      <c r="Q95" s="47"/>
      <c r="R95" s="47"/>
      <c r="S95" s="47"/>
      <c r="T95" s="47"/>
      <c r="U95" s="104"/>
      <c r="V95" s="73"/>
      <c r="W95" s="105"/>
      <c r="X95" s="51">
        <f t="shared" si="27"/>
        <v>3302.91</v>
      </c>
      <c r="Y95" s="51">
        <f t="shared" si="28"/>
        <v>2476.62</v>
      </c>
      <c r="Z95" s="52">
        <f t="shared" si="29"/>
        <v>826.29</v>
      </c>
      <c r="AA95" s="52">
        <f t="shared" si="30"/>
        <v>5779.53</v>
      </c>
      <c r="AB95" s="53">
        <v>3544.73</v>
      </c>
      <c r="AC95" s="54">
        <f t="shared" si="31"/>
        <v>-0.06821958231</v>
      </c>
      <c r="AD95" s="55"/>
      <c r="AE95" s="36"/>
    </row>
    <row r="96">
      <c r="A96" s="106" t="s">
        <v>163</v>
      </c>
      <c r="B96" s="107" t="s">
        <v>52</v>
      </c>
      <c r="C96" s="59">
        <v>2.0</v>
      </c>
      <c r="D96" s="60" t="s">
        <v>28</v>
      </c>
      <c r="E96" s="77">
        <v>7456.55</v>
      </c>
      <c r="F96" s="77">
        <v>12000.0</v>
      </c>
      <c r="G96" s="61">
        <v>7500.0</v>
      </c>
      <c r="H96" s="61">
        <v>8089.0</v>
      </c>
      <c r="I96" s="61"/>
      <c r="J96" s="71">
        <v>8228.0</v>
      </c>
      <c r="K96" s="71">
        <v>5680.0</v>
      </c>
      <c r="L96" s="62"/>
      <c r="M96" s="63"/>
      <c r="N96" s="108"/>
      <c r="O96" s="108"/>
      <c r="P96" s="108"/>
      <c r="Q96" s="108"/>
      <c r="R96" s="108"/>
      <c r="S96" s="108"/>
      <c r="T96" s="108"/>
      <c r="U96" s="109"/>
      <c r="V96" s="110"/>
      <c r="W96" s="111"/>
      <c r="X96" s="67">
        <f t="shared" si="27"/>
        <v>8158.93</v>
      </c>
      <c r="Y96" s="67">
        <f t="shared" si="28"/>
        <v>2089.79</v>
      </c>
      <c r="Z96" s="68">
        <f t="shared" si="29"/>
        <v>6069.14</v>
      </c>
      <c r="AA96" s="68">
        <f t="shared" si="30"/>
        <v>10248.72</v>
      </c>
      <c r="AB96" s="53">
        <v>8623.87</v>
      </c>
      <c r="AC96" s="54">
        <f t="shared" si="31"/>
        <v>-0.05391315036</v>
      </c>
      <c r="AD96" s="55"/>
      <c r="AE96" s="36"/>
    </row>
    <row r="97">
      <c r="A97" s="106" t="s">
        <v>164</v>
      </c>
      <c r="B97" s="112" t="s">
        <v>165</v>
      </c>
      <c r="C97" s="59">
        <v>2.0</v>
      </c>
      <c r="D97" s="60" t="s">
        <v>28</v>
      </c>
      <c r="E97" s="77">
        <v>3128.08</v>
      </c>
      <c r="F97" s="77">
        <v>6000.0</v>
      </c>
      <c r="G97" s="62"/>
      <c r="H97" s="62"/>
      <c r="I97" s="61">
        <v>1316.0</v>
      </c>
      <c r="J97" s="71"/>
      <c r="K97" s="115"/>
      <c r="L97" s="62"/>
      <c r="M97" s="63"/>
      <c r="N97" s="108"/>
      <c r="O97" s="108"/>
      <c r="P97" s="108"/>
      <c r="Q97" s="108"/>
      <c r="R97" s="108"/>
      <c r="S97" s="108"/>
      <c r="T97" s="108"/>
      <c r="U97" s="109"/>
      <c r="V97" s="110"/>
      <c r="W97" s="111"/>
      <c r="X97" s="67">
        <f t="shared" si="27"/>
        <v>3481.36</v>
      </c>
      <c r="Y97" s="67">
        <f t="shared" si="28"/>
        <v>2361.9</v>
      </c>
      <c r="Z97" s="68">
        <f t="shared" si="29"/>
        <v>1119.46</v>
      </c>
      <c r="AA97" s="68">
        <f t="shared" si="30"/>
        <v>5843.26</v>
      </c>
      <c r="AB97" s="53">
        <v>2214.38</v>
      </c>
      <c r="AC97" s="54">
        <f t="shared" si="31"/>
        <v>0.5721601532</v>
      </c>
      <c r="AD97" s="55"/>
      <c r="AE97" s="36"/>
    </row>
    <row r="98">
      <c r="A98" s="102" t="s">
        <v>166</v>
      </c>
      <c r="B98" s="113" t="s">
        <v>56</v>
      </c>
      <c r="C98" s="43">
        <v>4.0</v>
      </c>
      <c r="D98" s="44" t="s">
        <v>28</v>
      </c>
      <c r="E98" s="114">
        <v>9879.05</v>
      </c>
      <c r="F98" s="45">
        <v>15000.0</v>
      </c>
      <c r="G98" s="45">
        <v>9950.0</v>
      </c>
      <c r="H98" s="45">
        <v>10299.0</v>
      </c>
      <c r="I98" s="45"/>
      <c r="J98" s="72">
        <v>8688.0</v>
      </c>
      <c r="K98" s="72"/>
      <c r="L98" s="46"/>
      <c r="M98" s="47"/>
      <c r="N98" s="48"/>
      <c r="O98" s="48"/>
      <c r="P98" s="48"/>
      <c r="Q98" s="48"/>
      <c r="R98" s="48"/>
      <c r="S98" s="48"/>
      <c r="T98" s="48"/>
      <c r="U98" s="49"/>
      <c r="V98" s="49"/>
      <c r="W98" s="73"/>
      <c r="X98" s="51">
        <f t="shared" si="27"/>
        <v>10763.21</v>
      </c>
      <c r="Y98" s="51">
        <f t="shared" si="28"/>
        <v>2445.17</v>
      </c>
      <c r="Z98" s="52">
        <f t="shared" si="29"/>
        <v>8318.04</v>
      </c>
      <c r="AA98" s="52">
        <f t="shared" si="30"/>
        <v>13208.38</v>
      </c>
      <c r="AB98" s="53">
        <v>10109.86</v>
      </c>
      <c r="AC98" s="54">
        <f t="shared" si="31"/>
        <v>0.06462502943</v>
      </c>
      <c r="AD98" s="55"/>
      <c r="AE98" s="36"/>
    </row>
    <row r="99">
      <c r="A99" s="102" t="s">
        <v>167</v>
      </c>
      <c r="B99" s="42" t="s">
        <v>168</v>
      </c>
      <c r="C99" s="43">
        <v>4.0</v>
      </c>
      <c r="D99" s="44" t="s">
        <v>28</v>
      </c>
      <c r="E99" s="114">
        <v>3128.08</v>
      </c>
      <c r="F99" s="45">
        <v>7000.0</v>
      </c>
      <c r="G99" s="116"/>
      <c r="H99" s="116"/>
      <c r="I99" s="117">
        <v>1579.0</v>
      </c>
      <c r="J99" s="118"/>
      <c r="K99" s="119"/>
      <c r="L99" s="116"/>
      <c r="M99" s="120"/>
      <c r="N99" s="121"/>
      <c r="O99" s="121"/>
      <c r="P99" s="121"/>
      <c r="Q99" s="121"/>
      <c r="R99" s="121"/>
      <c r="S99" s="121"/>
      <c r="T99" s="121"/>
      <c r="U99" s="122"/>
      <c r="V99" s="122"/>
      <c r="W99" s="123"/>
      <c r="X99" s="51">
        <f t="shared" si="27"/>
        <v>3902.36</v>
      </c>
      <c r="Y99" s="51">
        <f t="shared" si="28"/>
        <v>2792.21</v>
      </c>
      <c r="Z99" s="52">
        <f t="shared" si="29"/>
        <v>1110.15</v>
      </c>
      <c r="AA99" s="52">
        <f t="shared" si="30"/>
        <v>6694.57</v>
      </c>
      <c r="AB99" s="53">
        <v>3282.73</v>
      </c>
      <c r="AC99" s="54">
        <f t="shared" si="31"/>
        <v>0.1887544818</v>
      </c>
      <c r="AD99" s="55"/>
      <c r="AE99" s="36"/>
    </row>
    <row r="100" ht="19.5" customHeight="1">
      <c r="A100" s="124"/>
      <c r="B100" s="125" t="s">
        <v>169</v>
      </c>
      <c r="C100" s="126"/>
      <c r="D100" s="126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6"/>
      <c r="V100" s="126"/>
      <c r="W100" s="126"/>
      <c r="X100" s="126"/>
      <c r="Y100" s="126"/>
      <c r="Z100" s="126"/>
      <c r="AA100" s="128"/>
      <c r="AB100" s="36"/>
      <c r="AC100" s="70"/>
      <c r="AD100" s="55"/>
      <c r="AE100" s="36"/>
    </row>
    <row r="101">
      <c r="A101" s="89" t="s">
        <v>170</v>
      </c>
      <c r="B101" s="90" t="s">
        <v>27</v>
      </c>
      <c r="C101" s="91">
        <v>2.0</v>
      </c>
      <c r="D101" s="92" t="s">
        <v>28</v>
      </c>
      <c r="E101" s="93">
        <v>1846.05</v>
      </c>
      <c r="F101" s="93">
        <v>4500.0</v>
      </c>
      <c r="G101" s="93">
        <v>1875.0</v>
      </c>
      <c r="H101" s="93">
        <v>1729.0</v>
      </c>
      <c r="I101" s="93"/>
      <c r="J101" s="94">
        <v>1541.5</v>
      </c>
      <c r="K101" s="94"/>
      <c r="L101" s="95"/>
      <c r="M101" s="96"/>
      <c r="N101" s="96"/>
      <c r="O101" s="96"/>
      <c r="P101" s="96"/>
      <c r="Q101" s="96"/>
      <c r="R101" s="96"/>
      <c r="S101" s="96"/>
      <c r="T101" s="96"/>
      <c r="U101" s="97"/>
      <c r="V101" s="98"/>
      <c r="W101" s="99"/>
      <c r="X101" s="100">
        <f t="shared" ref="X101:X114" si="32">IF(SUM(E101:M101)&gt;0,ROUND(AVERAGE(E101:M101),2),"")</f>
        <v>2298.31</v>
      </c>
      <c r="Y101" s="100">
        <f t="shared" ref="Y101:Y114" si="33">IF(COUNTA(E101:M101)=1,X101,(IF(SUM(E101:M101)&gt;0,ROUND(STDEV(E101:M101),2),"")))</f>
        <v>1237.74</v>
      </c>
      <c r="Z101" s="101">
        <f t="shared" ref="Z101:Z114" si="34">IF(SUM(X101:Y101)&gt;0,X101-Y101,"")</f>
        <v>1060.57</v>
      </c>
      <c r="AA101" s="101">
        <f t="shared" ref="AA101:AA114" si="35">IF(SUM(X101:Y101)&gt;0,SUM(X101:Y101),"")</f>
        <v>3536.05</v>
      </c>
      <c r="AB101" s="53">
        <v>1889.12</v>
      </c>
      <c r="AC101" s="54">
        <f t="shared" ref="AC101:AC114" si="36">X101/AB101-1</f>
        <v>0.2166034979</v>
      </c>
      <c r="AD101" s="55"/>
      <c r="AE101" s="36"/>
    </row>
    <row r="102">
      <c r="A102" s="102" t="s">
        <v>171</v>
      </c>
      <c r="B102" s="103" t="s">
        <v>172</v>
      </c>
      <c r="C102" s="43">
        <v>2.0</v>
      </c>
      <c r="D102" s="44" t="s">
        <v>28</v>
      </c>
      <c r="E102" s="45">
        <v>2468.48</v>
      </c>
      <c r="F102" s="45">
        <v>3000.0</v>
      </c>
      <c r="G102" s="45"/>
      <c r="H102" s="46"/>
      <c r="I102" s="46"/>
      <c r="J102" s="72">
        <v>640.0</v>
      </c>
      <c r="K102" s="72">
        <v>835.0</v>
      </c>
      <c r="L102" s="46"/>
      <c r="M102" s="47"/>
      <c r="N102" s="47"/>
      <c r="O102" s="47"/>
      <c r="P102" s="47"/>
      <c r="Q102" s="47"/>
      <c r="R102" s="47"/>
      <c r="S102" s="47"/>
      <c r="T102" s="47"/>
      <c r="U102" s="104"/>
      <c r="V102" s="73"/>
      <c r="W102" s="105"/>
      <c r="X102" s="51">
        <f t="shared" si="32"/>
        <v>1735.87</v>
      </c>
      <c r="Y102" s="51">
        <f t="shared" si="33"/>
        <v>1175.76</v>
      </c>
      <c r="Z102" s="52">
        <f t="shared" si="34"/>
        <v>560.11</v>
      </c>
      <c r="AA102" s="52">
        <f t="shared" si="35"/>
        <v>2911.63</v>
      </c>
      <c r="AB102" s="53">
        <v>650.0</v>
      </c>
      <c r="AC102" s="54">
        <f t="shared" si="36"/>
        <v>1.670569231</v>
      </c>
      <c r="AD102" s="55"/>
      <c r="AE102" s="36"/>
    </row>
    <row r="103">
      <c r="A103" s="106" t="s">
        <v>173</v>
      </c>
      <c r="B103" s="107" t="s">
        <v>32</v>
      </c>
      <c r="C103" s="59">
        <v>6.0</v>
      </c>
      <c r="D103" s="60" t="s">
        <v>28</v>
      </c>
      <c r="E103" s="61">
        <v>2136.55</v>
      </c>
      <c r="F103" s="61">
        <v>6300.0</v>
      </c>
      <c r="G103" s="61">
        <v>2890.0</v>
      </c>
      <c r="H103" s="61">
        <v>2989.0</v>
      </c>
      <c r="I103" s="61"/>
      <c r="J103" s="71"/>
      <c r="K103" s="71"/>
      <c r="L103" s="62"/>
      <c r="M103" s="63"/>
      <c r="N103" s="108"/>
      <c r="O103" s="108"/>
      <c r="P103" s="108"/>
      <c r="Q103" s="108"/>
      <c r="R103" s="108"/>
      <c r="S103" s="108"/>
      <c r="T103" s="108"/>
      <c r="U103" s="109"/>
      <c r="V103" s="110"/>
      <c r="W103" s="111"/>
      <c r="X103" s="67">
        <f t="shared" si="32"/>
        <v>3578.89</v>
      </c>
      <c r="Y103" s="67">
        <f t="shared" si="33"/>
        <v>1853.58</v>
      </c>
      <c r="Z103" s="68">
        <f t="shared" si="34"/>
        <v>1725.31</v>
      </c>
      <c r="AA103" s="68">
        <f t="shared" si="35"/>
        <v>5432.47</v>
      </c>
      <c r="AB103" s="53">
        <v>2488.45</v>
      </c>
      <c r="AC103" s="54">
        <f t="shared" si="36"/>
        <v>0.4382004862</v>
      </c>
      <c r="AD103" s="55"/>
      <c r="AE103" s="36"/>
    </row>
    <row r="104">
      <c r="A104" s="106" t="s">
        <v>174</v>
      </c>
      <c r="B104" s="112" t="s">
        <v>175</v>
      </c>
      <c r="C104" s="59">
        <v>6.0</v>
      </c>
      <c r="D104" s="60" t="s">
        <v>28</v>
      </c>
      <c r="E104" s="61">
        <v>2468.48</v>
      </c>
      <c r="F104" s="61">
        <v>4000.0</v>
      </c>
      <c r="G104" s="61"/>
      <c r="H104" s="62"/>
      <c r="I104" s="62"/>
      <c r="J104" s="71">
        <v>750.0</v>
      </c>
      <c r="K104" s="71">
        <v>835.0</v>
      </c>
      <c r="L104" s="62"/>
      <c r="M104" s="63"/>
      <c r="N104" s="108"/>
      <c r="O104" s="108"/>
      <c r="P104" s="108"/>
      <c r="Q104" s="108"/>
      <c r="R104" s="108"/>
      <c r="S104" s="108"/>
      <c r="T104" s="108"/>
      <c r="U104" s="109"/>
      <c r="V104" s="110"/>
      <c r="W104" s="111"/>
      <c r="X104" s="67">
        <f t="shared" si="32"/>
        <v>2013.37</v>
      </c>
      <c r="Y104" s="67">
        <f t="shared" si="33"/>
        <v>1542.56</v>
      </c>
      <c r="Z104" s="68">
        <f t="shared" si="34"/>
        <v>470.81</v>
      </c>
      <c r="AA104" s="68">
        <f t="shared" si="35"/>
        <v>3555.93</v>
      </c>
      <c r="AB104" s="53">
        <v>650.0</v>
      </c>
      <c r="AC104" s="54">
        <f t="shared" si="36"/>
        <v>2.097492308</v>
      </c>
      <c r="AD104" s="55"/>
      <c r="AE104" s="36"/>
    </row>
    <row r="105">
      <c r="A105" s="102" t="s">
        <v>176</v>
      </c>
      <c r="B105" s="113" t="s">
        <v>40</v>
      </c>
      <c r="C105" s="43">
        <v>8.0</v>
      </c>
      <c r="D105" s="44" t="s">
        <v>28</v>
      </c>
      <c r="E105" s="114">
        <v>5685.61</v>
      </c>
      <c r="F105" s="114">
        <v>10000.0</v>
      </c>
      <c r="G105" s="45">
        <v>6450.0</v>
      </c>
      <c r="H105" s="46"/>
      <c r="I105" s="45"/>
      <c r="J105" s="72">
        <v>7500.0</v>
      </c>
      <c r="K105" s="72">
        <v>3450.0</v>
      </c>
      <c r="L105" s="46"/>
      <c r="M105" s="47"/>
      <c r="N105" s="47"/>
      <c r="O105" s="47"/>
      <c r="P105" s="47"/>
      <c r="Q105" s="47"/>
      <c r="R105" s="47"/>
      <c r="S105" s="47"/>
      <c r="T105" s="47"/>
      <c r="U105" s="104"/>
      <c r="V105" s="73"/>
      <c r="W105" s="105"/>
      <c r="X105" s="51">
        <f t="shared" si="32"/>
        <v>6617.12</v>
      </c>
      <c r="Y105" s="51">
        <f t="shared" si="33"/>
        <v>2405.7</v>
      </c>
      <c r="Z105" s="52">
        <f t="shared" si="34"/>
        <v>4211.42</v>
      </c>
      <c r="AA105" s="52">
        <f t="shared" si="35"/>
        <v>9022.82</v>
      </c>
      <c r="AB105" s="53">
        <v>6539.63</v>
      </c>
      <c r="AC105" s="54">
        <f t="shared" si="36"/>
        <v>0.01184929423</v>
      </c>
      <c r="AD105" s="55"/>
      <c r="AE105" s="36"/>
    </row>
    <row r="106">
      <c r="A106" s="102" t="s">
        <v>177</v>
      </c>
      <c r="B106" s="103" t="s">
        <v>178</v>
      </c>
      <c r="C106" s="43">
        <v>8.0</v>
      </c>
      <c r="D106" s="44" t="s">
        <v>28</v>
      </c>
      <c r="E106" s="114">
        <v>2718.6</v>
      </c>
      <c r="F106" s="114">
        <v>5000.0</v>
      </c>
      <c r="G106" s="45"/>
      <c r="H106" s="46"/>
      <c r="I106" s="46"/>
      <c r="J106" s="72">
        <v>1131.0</v>
      </c>
      <c r="K106" s="72"/>
      <c r="L106" s="46"/>
      <c r="M106" s="47"/>
      <c r="N106" s="47"/>
      <c r="O106" s="47"/>
      <c r="P106" s="47"/>
      <c r="Q106" s="47"/>
      <c r="R106" s="47"/>
      <c r="S106" s="47"/>
      <c r="T106" s="47"/>
      <c r="U106" s="104"/>
      <c r="V106" s="73"/>
      <c r="W106" s="105"/>
      <c r="X106" s="51">
        <f t="shared" si="32"/>
        <v>2949.87</v>
      </c>
      <c r="Y106" s="51">
        <f t="shared" si="33"/>
        <v>1944.84</v>
      </c>
      <c r="Z106" s="52">
        <f t="shared" si="34"/>
        <v>1005.03</v>
      </c>
      <c r="AA106" s="52">
        <f t="shared" si="35"/>
        <v>4894.71</v>
      </c>
      <c r="AB106" s="53">
        <v>2276.89</v>
      </c>
      <c r="AC106" s="54">
        <f t="shared" si="36"/>
        <v>0.2955698343</v>
      </c>
      <c r="AD106" s="55"/>
      <c r="AE106" s="36"/>
    </row>
    <row r="107">
      <c r="A107" s="106" t="s">
        <v>179</v>
      </c>
      <c r="B107" s="107" t="s">
        <v>44</v>
      </c>
      <c r="C107" s="59">
        <v>6.0</v>
      </c>
      <c r="D107" s="60" t="s">
        <v>28</v>
      </c>
      <c r="E107" s="77">
        <v>6459.05</v>
      </c>
      <c r="F107" s="77">
        <v>12000.0</v>
      </c>
      <c r="G107" s="61">
        <v>7650.0</v>
      </c>
      <c r="H107" s="61">
        <v>8299.0</v>
      </c>
      <c r="I107" s="61"/>
      <c r="J107" s="71"/>
      <c r="K107" s="115"/>
      <c r="L107" s="62"/>
      <c r="M107" s="63"/>
      <c r="N107" s="108"/>
      <c r="O107" s="108"/>
      <c r="P107" s="108"/>
      <c r="Q107" s="108"/>
      <c r="R107" s="108"/>
      <c r="S107" s="108"/>
      <c r="T107" s="108"/>
      <c r="U107" s="109"/>
      <c r="V107" s="110"/>
      <c r="W107" s="111"/>
      <c r="X107" s="67">
        <f t="shared" si="32"/>
        <v>8602.01</v>
      </c>
      <c r="Y107" s="67">
        <f t="shared" si="33"/>
        <v>2390.03</v>
      </c>
      <c r="Z107" s="68">
        <f t="shared" si="34"/>
        <v>6211.98</v>
      </c>
      <c r="AA107" s="68">
        <f t="shared" si="35"/>
        <v>10992.04</v>
      </c>
      <c r="AB107" s="53">
        <v>8085.11</v>
      </c>
      <c r="AC107" s="54">
        <f t="shared" si="36"/>
        <v>0.06393233982</v>
      </c>
      <c r="AD107" s="55"/>
      <c r="AE107" s="36"/>
    </row>
    <row r="108">
      <c r="A108" s="106" t="s">
        <v>180</v>
      </c>
      <c r="B108" s="112" t="s">
        <v>181</v>
      </c>
      <c r="C108" s="59">
        <v>6.0</v>
      </c>
      <c r="D108" s="60" t="s">
        <v>28</v>
      </c>
      <c r="E108" s="77">
        <v>2718.6</v>
      </c>
      <c r="F108" s="77">
        <v>5500.0</v>
      </c>
      <c r="G108" s="62"/>
      <c r="H108" s="62"/>
      <c r="I108" s="62"/>
      <c r="J108" s="71">
        <v>1131.0</v>
      </c>
      <c r="K108" s="71"/>
      <c r="L108" s="62"/>
      <c r="M108" s="63"/>
      <c r="N108" s="108"/>
      <c r="O108" s="108"/>
      <c r="P108" s="108"/>
      <c r="Q108" s="108"/>
      <c r="R108" s="108"/>
      <c r="S108" s="108"/>
      <c r="T108" s="108"/>
      <c r="U108" s="109"/>
      <c r="V108" s="110"/>
      <c r="W108" s="111"/>
      <c r="X108" s="67">
        <f t="shared" si="32"/>
        <v>3116.53</v>
      </c>
      <c r="Y108" s="67">
        <f t="shared" si="33"/>
        <v>2211.52</v>
      </c>
      <c r="Z108" s="68">
        <f t="shared" si="34"/>
        <v>905.01</v>
      </c>
      <c r="AA108" s="68">
        <f t="shared" si="35"/>
        <v>5328.05</v>
      </c>
      <c r="AB108" s="53">
        <v>2787.9</v>
      </c>
      <c r="AC108" s="54">
        <f t="shared" si="36"/>
        <v>0.1178772553</v>
      </c>
      <c r="AD108" s="55"/>
      <c r="AE108" s="36"/>
    </row>
    <row r="109">
      <c r="A109" s="102" t="s">
        <v>182</v>
      </c>
      <c r="B109" s="113" t="s">
        <v>48</v>
      </c>
      <c r="C109" s="43">
        <v>2.0</v>
      </c>
      <c r="D109" s="44" t="s">
        <v>28</v>
      </c>
      <c r="E109" s="114">
        <v>7276.0</v>
      </c>
      <c r="F109" s="114">
        <v>15000.0</v>
      </c>
      <c r="G109" s="45">
        <v>7590.0</v>
      </c>
      <c r="H109" s="45">
        <v>7799.0</v>
      </c>
      <c r="I109" s="45"/>
      <c r="J109" s="72">
        <v>5200.0</v>
      </c>
      <c r="K109" s="72">
        <v>7763.79</v>
      </c>
      <c r="L109" s="46"/>
      <c r="M109" s="47"/>
      <c r="N109" s="47"/>
      <c r="O109" s="47"/>
      <c r="P109" s="47"/>
      <c r="Q109" s="47"/>
      <c r="R109" s="47"/>
      <c r="S109" s="47"/>
      <c r="T109" s="47"/>
      <c r="U109" s="104"/>
      <c r="V109" s="73"/>
      <c r="W109" s="105"/>
      <c r="X109" s="51">
        <f t="shared" si="32"/>
        <v>8438.13</v>
      </c>
      <c r="Y109" s="51">
        <f t="shared" si="33"/>
        <v>3360.85</v>
      </c>
      <c r="Z109" s="52">
        <f t="shared" si="34"/>
        <v>5077.28</v>
      </c>
      <c r="AA109" s="52">
        <f t="shared" si="35"/>
        <v>11798.98</v>
      </c>
      <c r="AB109" s="53">
        <v>7169.5</v>
      </c>
      <c r="AC109" s="54">
        <f t="shared" si="36"/>
        <v>0.1769481833</v>
      </c>
      <c r="AD109" s="55"/>
      <c r="AE109" s="36"/>
    </row>
    <row r="110">
      <c r="A110" s="102" t="s">
        <v>183</v>
      </c>
      <c r="B110" s="103" t="s">
        <v>184</v>
      </c>
      <c r="C110" s="43">
        <v>2.0</v>
      </c>
      <c r="D110" s="44" t="s">
        <v>28</v>
      </c>
      <c r="E110" s="114">
        <v>2718.6</v>
      </c>
      <c r="F110" s="114">
        <v>6000.0</v>
      </c>
      <c r="G110" s="46"/>
      <c r="H110" s="46"/>
      <c r="I110" s="46"/>
      <c r="J110" s="72">
        <v>1131.0</v>
      </c>
      <c r="K110" s="72"/>
      <c r="L110" s="46"/>
      <c r="M110" s="47"/>
      <c r="N110" s="47"/>
      <c r="O110" s="47"/>
      <c r="P110" s="47"/>
      <c r="Q110" s="47"/>
      <c r="R110" s="47"/>
      <c r="S110" s="47"/>
      <c r="T110" s="47"/>
      <c r="U110" s="104"/>
      <c r="V110" s="73"/>
      <c r="W110" s="105"/>
      <c r="X110" s="51">
        <f t="shared" si="32"/>
        <v>3283.2</v>
      </c>
      <c r="Y110" s="51">
        <f t="shared" si="33"/>
        <v>2483.12</v>
      </c>
      <c r="Z110" s="52">
        <f t="shared" si="34"/>
        <v>800.08</v>
      </c>
      <c r="AA110" s="52">
        <f t="shared" si="35"/>
        <v>5766.32</v>
      </c>
      <c r="AB110" s="53">
        <v>3300.8</v>
      </c>
      <c r="AC110" s="54">
        <f t="shared" si="36"/>
        <v>-0.005332040717</v>
      </c>
      <c r="AD110" s="55"/>
      <c r="AE110" s="36"/>
    </row>
    <row r="111">
      <c r="A111" s="106" t="s">
        <v>185</v>
      </c>
      <c r="B111" s="107" t="s">
        <v>52</v>
      </c>
      <c r="C111" s="59">
        <v>2.0</v>
      </c>
      <c r="D111" s="60" t="s">
        <v>28</v>
      </c>
      <c r="E111" s="77">
        <v>7456.55</v>
      </c>
      <c r="F111" s="77">
        <v>12000.0</v>
      </c>
      <c r="G111" s="61">
        <v>7500.0</v>
      </c>
      <c r="H111" s="61">
        <v>8089.0</v>
      </c>
      <c r="I111" s="61"/>
      <c r="J111" s="71">
        <v>8228.0</v>
      </c>
      <c r="K111" s="71">
        <v>5680.0</v>
      </c>
      <c r="L111" s="62"/>
      <c r="M111" s="63"/>
      <c r="N111" s="108"/>
      <c r="O111" s="108"/>
      <c r="P111" s="108"/>
      <c r="Q111" s="108"/>
      <c r="R111" s="108"/>
      <c r="S111" s="108"/>
      <c r="T111" s="108"/>
      <c r="U111" s="109"/>
      <c r="V111" s="110"/>
      <c r="W111" s="111"/>
      <c r="X111" s="67">
        <f t="shared" si="32"/>
        <v>8158.93</v>
      </c>
      <c r="Y111" s="67">
        <f t="shared" si="33"/>
        <v>2089.79</v>
      </c>
      <c r="Z111" s="68">
        <f t="shared" si="34"/>
        <v>6069.14</v>
      </c>
      <c r="AA111" s="68">
        <f t="shared" si="35"/>
        <v>10248.72</v>
      </c>
      <c r="AB111" s="53">
        <v>8000.0</v>
      </c>
      <c r="AC111" s="54">
        <f t="shared" si="36"/>
        <v>0.01986625</v>
      </c>
      <c r="AD111" s="55"/>
      <c r="AE111" s="36"/>
    </row>
    <row r="112">
      <c r="A112" s="106" t="s">
        <v>186</v>
      </c>
      <c r="B112" s="112" t="s">
        <v>187</v>
      </c>
      <c r="C112" s="59">
        <v>2.0</v>
      </c>
      <c r="D112" s="60" t="s">
        <v>28</v>
      </c>
      <c r="E112" s="77">
        <v>2900.35</v>
      </c>
      <c r="F112" s="77">
        <v>6000.0</v>
      </c>
      <c r="G112" s="62"/>
      <c r="H112" s="62"/>
      <c r="I112" s="61">
        <v>1316.0</v>
      </c>
      <c r="J112" s="71"/>
      <c r="K112" s="115"/>
      <c r="L112" s="62"/>
      <c r="M112" s="63"/>
      <c r="N112" s="108"/>
      <c r="O112" s="108"/>
      <c r="P112" s="108"/>
      <c r="Q112" s="108"/>
      <c r="R112" s="108"/>
      <c r="S112" s="108"/>
      <c r="T112" s="108"/>
      <c r="U112" s="109"/>
      <c r="V112" s="110"/>
      <c r="W112" s="111"/>
      <c r="X112" s="67">
        <f t="shared" si="32"/>
        <v>3405.45</v>
      </c>
      <c r="Y112" s="67">
        <f t="shared" si="33"/>
        <v>2382.5</v>
      </c>
      <c r="Z112" s="68">
        <f t="shared" si="34"/>
        <v>1022.95</v>
      </c>
      <c r="AA112" s="68">
        <f t="shared" si="35"/>
        <v>5787.95</v>
      </c>
      <c r="AB112" s="53">
        <v>2270.81</v>
      </c>
      <c r="AC112" s="54">
        <f t="shared" si="36"/>
        <v>0.4996631158</v>
      </c>
      <c r="AD112" s="55"/>
      <c r="AE112" s="36"/>
    </row>
    <row r="113">
      <c r="A113" s="102" t="s">
        <v>188</v>
      </c>
      <c r="B113" s="113" t="s">
        <v>56</v>
      </c>
      <c r="C113" s="43">
        <v>3.0</v>
      </c>
      <c r="D113" s="44" t="s">
        <v>28</v>
      </c>
      <c r="E113" s="114">
        <v>9879.05</v>
      </c>
      <c r="F113" s="45">
        <v>15000.0</v>
      </c>
      <c r="G113" s="45">
        <v>9950.0</v>
      </c>
      <c r="H113" s="45">
        <v>10299.0</v>
      </c>
      <c r="I113" s="45"/>
      <c r="J113" s="72">
        <v>8688.0</v>
      </c>
      <c r="K113" s="72"/>
      <c r="L113" s="46"/>
      <c r="M113" s="47"/>
      <c r="N113" s="48"/>
      <c r="O113" s="48"/>
      <c r="P113" s="48"/>
      <c r="Q113" s="48"/>
      <c r="R113" s="48"/>
      <c r="S113" s="48"/>
      <c r="T113" s="48"/>
      <c r="U113" s="49"/>
      <c r="V113" s="49"/>
      <c r="W113" s="73"/>
      <c r="X113" s="51">
        <f t="shared" si="32"/>
        <v>10763.21</v>
      </c>
      <c r="Y113" s="51">
        <f t="shared" si="33"/>
        <v>2445.17</v>
      </c>
      <c r="Z113" s="52">
        <f t="shared" si="34"/>
        <v>8318.04</v>
      </c>
      <c r="AA113" s="52">
        <f t="shared" si="35"/>
        <v>13208.38</v>
      </c>
      <c r="AB113" s="53">
        <v>10100.0</v>
      </c>
      <c r="AC113" s="54">
        <f t="shared" si="36"/>
        <v>0.06566435644</v>
      </c>
      <c r="AD113" s="55"/>
      <c r="AE113" s="36"/>
    </row>
    <row r="114">
      <c r="A114" s="102" t="s">
        <v>189</v>
      </c>
      <c r="B114" s="42" t="s">
        <v>190</v>
      </c>
      <c r="C114" s="43">
        <v>3.0</v>
      </c>
      <c r="D114" s="44" t="s">
        <v>28</v>
      </c>
      <c r="E114" s="114">
        <v>2900.35</v>
      </c>
      <c r="F114" s="45">
        <v>7000.0</v>
      </c>
      <c r="G114" s="116"/>
      <c r="H114" s="116"/>
      <c r="I114" s="117">
        <v>1579.0</v>
      </c>
      <c r="J114" s="118"/>
      <c r="K114" s="119"/>
      <c r="L114" s="116"/>
      <c r="M114" s="120"/>
      <c r="N114" s="121"/>
      <c r="O114" s="121"/>
      <c r="P114" s="121"/>
      <c r="Q114" s="121"/>
      <c r="R114" s="121"/>
      <c r="S114" s="121"/>
      <c r="T114" s="121"/>
      <c r="U114" s="122"/>
      <c r="V114" s="122"/>
      <c r="W114" s="123"/>
      <c r="X114" s="51">
        <f t="shared" si="32"/>
        <v>3826.45</v>
      </c>
      <c r="Y114" s="51">
        <f t="shared" si="33"/>
        <v>2826.67</v>
      </c>
      <c r="Z114" s="52">
        <f t="shared" si="34"/>
        <v>999.78</v>
      </c>
      <c r="AA114" s="52">
        <f t="shared" si="35"/>
        <v>6653.12</v>
      </c>
      <c r="AB114" s="53">
        <v>3345.87</v>
      </c>
      <c r="AC114" s="54">
        <f t="shared" si="36"/>
        <v>0.1436337933</v>
      </c>
      <c r="AD114" s="55"/>
      <c r="AE114" s="36"/>
    </row>
    <row r="115" ht="20.25" customHeight="1">
      <c r="A115" s="124"/>
      <c r="B115" s="125" t="s">
        <v>191</v>
      </c>
      <c r="C115" s="126"/>
      <c r="D115" s="126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6"/>
      <c r="V115" s="126"/>
      <c r="W115" s="126"/>
      <c r="X115" s="126"/>
      <c r="Y115" s="126"/>
      <c r="Z115" s="126"/>
      <c r="AA115" s="128"/>
      <c r="AB115" s="36"/>
      <c r="AC115" s="70"/>
      <c r="AD115" s="55"/>
      <c r="AE115" s="36"/>
    </row>
    <row r="116">
      <c r="A116" s="89" t="s">
        <v>192</v>
      </c>
      <c r="B116" s="90" t="s">
        <v>27</v>
      </c>
      <c r="C116" s="91">
        <v>2.0</v>
      </c>
      <c r="D116" s="92" t="s">
        <v>28</v>
      </c>
      <c r="E116" s="93">
        <v>1846.05</v>
      </c>
      <c r="F116" s="93">
        <v>4500.0</v>
      </c>
      <c r="G116" s="93">
        <v>1875.0</v>
      </c>
      <c r="H116" s="93">
        <v>1729.0</v>
      </c>
      <c r="I116" s="93"/>
      <c r="J116" s="94">
        <v>1541.5</v>
      </c>
      <c r="K116" s="94"/>
      <c r="L116" s="95"/>
      <c r="M116" s="96"/>
      <c r="N116" s="96"/>
      <c r="O116" s="96"/>
      <c r="P116" s="96"/>
      <c r="Q116" s="96"/>
      <c r="R116" s="96"/>
      <c r="S116" s="96"/>
      <c r="T116" s="96"/>
      <c r="U116" s="97"/>
      <c r="V116" s="98"/>
      <c r="W116" s="99"/>
      <c r="X116" s="100">
        <f t="shared" ref="X116:X129" si="37">IF(SUM(E116:M116)&gt;0,ROUND(AVERAGE(E116:M116),2),"")</f>
        <v>2298.31</v>
      </c>
      <c r="Y116" s="100">
        <f t="shared" ref="Y116:Y129" si="38">IF(COUNTA(E116:M116)=1,X116,(IF(SUM(E116:M116)&gt;0,ROUND(STDEV(E116:M116),2),"")))</f>
        <v>1237.74</v>
      </c>
      <c r="Z116" s="101">
        <f t="shared" ref="Z116:Z129" si="39">IF(SUM(X116:Y116)&gt;0,X116-Y116,"")</f>
        <v>1060.57</v>
      </c>
      <c r="AA116" s="101">
        <f t="shared" ref="AA116:AA129" si="40">IF(SUM(X116:Y116)&gt;0,SUM(X116:Y116),"")</f>
        <v>3536.05</v>
      </c>
      <c r="AB116" s="53">
        <v>1889.09</v>
      </c>
      <c r="AC116" s="54">
        <f t="shared" ref="AC116:AC129" si="41">X116/AB116-1</f>
        <v>0.2166228184</v>
      </c>
      <c r="AD116" s="55"/>
      <c r="AE116" s="36"/>
    </row>
    <row r="117">
      <c r="A117" s="102" t="s">
        <v>193</v>
      </c>
      <c r="B117" s="103" t="s">
        <v>194</v>
      </c>
      <c r="C117" s="43">
        <v>2.0</v>
      </c>
      <c r="D117" s="44" t="s">
        <v>28</v>
      </c>
      <c r="E117" s="45">
        <v>2334.65</v>
      </c>
      <c r="F117" s="45">
        <v>3000.0</v>
      </c>
      <c r="G117" s="45"/>
      <c r="H117" s="46"/>
      <c r="I117" s="46"/>
      <c r="J117" s="72">
        <v>640.0</v>
      </c>
      <c r="K117" s="72">
        <v>835.0</v>
      </c>
      <c r="L117" s="46"/>
      <c r="M117" s="47"/>
      <c r="N117" s="47"/>
      <c r="O117" s="47"/>
      <c r="P117" s="47"/>
      <c r="Q117" s="47"/>
      <c r="R117" s="47"/>
      <c r="S117" s="47"/>
      <c r="T117" s="47"/>
      <c r="U117" s="104"/>
      <c r="V117" s="73"/>
      <c r="W117" s="105"/>
      <c r="X117" s="51">
        <f t="shared" si="37"/>
        <v>1702.41</v>
      </c>
      <c r="Y117" s="51">
        <f t="shared" si="38"/>
        <v>1149.58</v>
      </c>
      <c r="Z117" s="52">
        <f t="shared" si="39"/>
        <v>552.83</v>
      </c>
      <c r="AA117" s="52">
        <f t="shared" si="40"/>
        <v>2851.99</v>
      </c>
      <c r="AB117" s="53">
        <v>650.0</v>
      </c>
      <c r="AC117" s="54">
        <f t="shared" si="41"/>
        <v>1.619092308</v>
      </c>
      <c r="AD117" s="55"/>
      <c r="AE117" s="36"/>
    </row>
    <row r="118">
      <c r="A118" s="106" t="s">
        <v>195</v>
      </c>
      <c r="B118" s="107" t="s">
        <v>32</v>
      </c>
      <c r="C118" s="59">
        <v>4.0</v>
      </c>
      <c r="D118" s="60" t="s">
        <v>28</v>
      </c>
      <c r="E118" s="61">
        <v>2136.55</v>
      </c>
      <c r="F118" s="61">
        <v>6300.0</v>
      </c>
      <c r="G118" s="61">
        <v>2890.0</v>
      </c>
      <c r="H118" s="61">
        <v>2989.0</v>
      </c>
      <c r="I118" s="61"/>
      <c r="J118" s="71"/>
      <c r="K118" s="71"/>
      <c r="L118" s="62"/>
      <c r="M118" s="63"/>
      <c r="N118" s="108"/>
      <c r="O118" s="108"/>
      <c r="P118" s="108"/>
      <c r="Q118" s="108"/>
      <c r="R118" s="108"/>
      <c r="S118" s="108"/>
      <c r="T118" s="108"/>
      <c r="U118" s="109"/>
      <c r="V118" s="110"/>
      <c r="W118" s="111"/>
      <c r="X118" s="67">
        <f t="shared" si="37"/>
        <v>3578.89</v>
      </c>
      <c r="Y118" s="67">
        <f t="shared" si="38"/>
        <v>1853.58</v>
      </c>
      <c r="Z118" s="68">
        <f t="shared" si="39"/>
        <v>1725.31</v>
      </c>
      <c r="AA118" s="68">
        <f t="shared" si="40"/>
        <v>5432.47</v>
      </c>
      <c r="AB118" s="53">
        <v>2488.45</v>
      </c>
      <c r="AC118" s="54">
        <f t="shared" si="41"/>
        <v>0.4382004862</v>
      </c>
      <c r="AD118" s="55"/>
      <c r="AE118" s="36"/>
    </row>
    <row r="119">
      <c r="A119" s="106" t="s">
        <v>196</v>
      </c>
      <c r="B119" s="112" t="s">
        <v>197</v>
      </c>
      <c r="C119" s="59">
        <v>4.0</v>
      </c>
      <c r="D119" s="60" t="s">
        <v>28</v>
      </c>
      <c r="E119" s="61">
        <v>2334.65</v>
      </c>
      <c r="F119" s="61">
        <v>4000.0</v>
      </c>
      <c r="G119" s="61"/>
      <c r="H119" s="62"/>
      <c r="I119" s="62"/>
      <c r="J119" s="71">
        <v>750.0</v>
      </c>
      <c r="K119" s="71">
        <v>835.0</v>
      </c>
      <c r="L119" s="62"/>
      <c r="M119" s="63"/>
      <c r="N119" s="108"/>
      <c r="O119" s="108"/>
      <c r="P119" s="108"/>
      <c r="Q119" s="108"/>
      <c r="R119" s="108"/>
      <c r="S119" s="108"/>
      <c r="T119" s="108"/>
      <c r="U119" s="109"/>
      <c r="V119" s="110"/>
      <c r="W119" s="111"/>
      <c r="X119" s="67">
        <f t="shared" si="37"/>
        <v>1979.91</v>
      </c>
      <c r="Y119" s="67">
        <f t="shared" si="38"/>
        <v>1530.81</v>
      </c>
      <c r="Z119" s="68">
        <f t="shared" si="39"/>
        <v>449.1</v>
      </c>
      <c r="AA119" s="68">
        <f t="shared" si="40"/>
        <v>3510.72</v>
      </c>
      <c r="AB119" s="53">
        <v>650.0</v>
      </c>
      <c r="AC119" s="54">
        <f t="shared" si="41"/>
        <v>2.046015385</v>
      </c>
      <c r="AD119" s="55"/>
      <c r="AE119" s="36"/>
    </row>
    <row r="120">
      <c r="A120" s="102" t="s">
        <v>198</v>
      </c>
      <c r="B120" s="113" t="s">
        <v>40</v>
      </c>
      <c r="C120" s="43">
        <v>5.0</v>
      </c>
      <c r="D120" s="44" t="s">
        <v>28</v>
      </c>
      <c r="E120" s="114">
        <v>5685.61</v>
      </c>
      <c r="F120" s="114">
        <v>10000.0</v>
      </c>
      <c r="G120" s="45">
        <v>6450.0</v>
      </c>
      <c r="H120" s="46"/>
      <c r="I120" s="45"/>
      <c r="J120" s="72">
        <v>7500.0</v>
      </c>
      <c r="K120" s="72">
        <v>3450.0</v>
      </c>
      <c r="L120" s="46"/>
      <c r="M120" s="47"/>
      <c r="N120" s="47"/>
      <c r="O120" s="47"/>
      <c r="P120" s="47"/>
      <c r="Q120" s="47"/>
      <c r="R120" s="47"/>
      <c r="S120" s="47"/>
      <c r="T120" s="47"/>
      <c r="U120" s="104"/>
      <c r="V120" s="73"/>
      <c r="W120" s="105"/>
      <c r="X120" s="51">
        <f t="shared" si="37"/>
        <v>6617.12</v>
      </c>
      <c r="Y120" s="51">
        <f t="shared" si="38"/>
        <v>2405.7</v>
      </c>
      <c r="Z120" s="52">
        <f t="shared" si="39"/>
        <v>4211.42</v>
      </c>
      <c r="AA120" s="52">
        <f t="shared" si="40"/>
        <v>9022.82</v>
      </c>
      <c r="AB120" s="53">
        <v>6539.62</v>
      </c>
      <c r="AC120" s="54">
        <f t="shared" si="41"/>
        <v>0.01185084149</v>
      </c>
      <c r="AD120" s="55"/>
      <c r="AE120" s="36"/>
    </row>
    <row r="121">
      <c r="A121" s="102" t="s">
        <v>199</v>
      </c>
      <c r="B121" s="103" t="s">
        <v>200</v>
      </c>
      <c r="C121" s="43">
        <v>5.0</v>
      </c>
      <c r="D121" s="44" t="s">
        <v>28</v>
      </c>
      <c r="E121" s="114">
        <v>2584.23</v>
      </c>
      <c r="F121" s="114">
        <v>5000.0</v>
      </c>
      <c r="G121" s="45"/>
      <c r="H121" s="46"/>
      <c r="I121" s="46"/>
      <c r="J121" s="72">
        <v>1131.0</v>
      </c>
      <c r="K121" s="72"/>
      <c r="L121" s="46"/>
      <c r="M121" s="47"/>
      <c r="N121" s="47"/>
      <c r="O121" s="47"/>
      <c r="P121" s="47"/>
      <c r="Q121" s="47"/>
      <c r="R121" s="47"/>
      <c r="S121" s="47"/>
      <c r="T121" s="47"/>
      <c r="U121" s="104"/>
      <c r="V121" s="73"/>
      <c r="W121" s="105"/>
      <c r="X121" s="51">
        <f t="shared" si="37"/>
        <v>2905.08</v>
      </c>
      <c r="Y121" s="51">
        <f t="shared" si="38"/>
        <v>1954.35</v>
      </c>
      <c r="Z121" s="52">
        <f t="shared" si="39"/>
        <v>950.73</v>
      </c>
      <c r="AA121" s="52">
        <f t="shared" si="40"/>
        <v>4859.43</v>
      </c>
      <c r="AB121" s="53">
        <v>2245.87</v>
      </c>
      <c r="AC121" s="54">
        <f t="shared" si="41"/>
        <v>0.2935209963</v>
      </c>
      <c r="AD121" s="55"/>
      <c r="AE121" s="36"/>
    </row>
    <row r="122">
      <c r="A122" s="106" t="s">
        <v>201</v>
      </c>
      <c r="B122" s="107" t="s">
        <v>44</v>
      </c>
      <c r="C122" s="59">
        <v>6.0</v>
      </c>
      <c r="D122" s="60" t="s">
        <v>28</v>
      </c>
      <c r="E122" s="77">
        <v>6459.05</v>
      </c>
      <c r="F122" s="77">
        <v>12000.0</v>
      </c>
      <c r="G122" s="61">
        <v>7650.0</v>
      </c>
      <c r="H122" s="61">
        <v>8299.0</v>
      </c>
      <c r="I122" s="61"/>
      <c r="J122" s="71"/>
      <c r="K122" s="115"/>
      <c r="L122" s="62"/>
      <c r="M122" s="63"/>
      <c r="N122" s="108"/>
      <c r="O122" s="108"/>
      <c r="P122" s="108"/>
      <c r="Q122" s="108"/>
      <c r="R122" s="108"/>
      <c r="S122" s="108"/>
      <c r="T122" s="108"/>
      <c r="U122" s="109"/>
      <c r="V122" s="110"/>
      <c r="W122" s="111"/>
      <c r="X122" s="67">
        <f t="shared" si="37"/>
        <v>8602.01</v>
      </c>
      <c r="Y122" s="67">
        <f t="shared" si="38"/>
        <v>2390.03</v>
      </c>
      <c r="Z122" s="68">
        <f t="shared" si="39"/>
        <v>6211.98</v>
      </c>
      <c r="AA122" s="68">
        <f t="shared" si="40"/>
        <v>10992.04</v>
      </c>
      <c r="AB122" s="53">
        <v>8085.1</v>
      </c>
      <c r="AC122" s="54">
        <f t="shared" si="41"/>
        <v>0.06393365574</v>
      </c>
      <c r="AD122" s="55"/>
      <c r="AE122" s="36"/>
    </row>
    <row r="123">
      <c r="A123" s="106" t="s">
        <v>202</v>
      </c>
      <c r="B123" s="112" t="s">
        <v>203</v>
      </c>
      <c r="C123" s="59">
        <v>6.0</v>
      </c>
      <c r="D123" s="60" t="s">
        <v>28</v>
      </c>
      <c r="E123" s="77">
        <v>2584.23</v>
      </c>
      <c r="F123" s="77">
        <v>5500.0</v>
      </c>
      <c r="G123" s="62"/>
      <c r="H123" s="62"/>
      <c r="I123" s="62"/>
      <c r="J123" s="71">
        <v>1131.0</v>
      </c>
      <c r="K123" s="71"/>
      <c r="L123" s="62"/>
      <c r="M123" s="63"/>
      <c r="N123" s="108"/>
      <c r="O123" s="108"/>
      <c r="P123" s="108"/>
      <c r="Q123" s="108"/>
      <c r="R123" s="108"/>
      <c r="S123" s="108"/>
      <c r="T123" s="108"/>
      <c r="U123" s="109"/>
      <c r="V123" s="110"/>
      <c r="W123" s="111"/>
      <c r="X123" s="67">
        <f t="shared" si="37"/>
        <v>3071.74</v>
      </c>
      <c r="Y123" s="67">
        <f t="shared" si="38"/>
        <v>2224.93</v>
      </c>
      <c r="Z123" s="68">
        <f t="shared" si="39"/>
        <v>846.81</v>
      </c>
      <c r="AA123" s="68">
        <f t="shared" si="40"/>
        <v>5296.67</v>
      </c>
      <c r="AB123" s="53">
        <v>2587.9</v>
      </c>
      <c r="AC123" s="54">
        <f t="shared" si="41"/>
        <v>0.1869624019</v>
      </c>
      <c r="AD123" s="55"/>
      <c r="AE123" s="36"/>
    </row>
    <row r="124">
      <c r="A124" s="102" t="s">
        <v>204</v>
      </c>
      <c r="B124" s="113" t="s">
        <v>48</v>
      </c>
      <c r="C124" s="43">
        <v>2.0</v>
      </c>
      <c r="D124" s="44" t="s">
        <v>28</v>
      </c>
      <c r="E124" s="114">
        <v>7276.0</v>
      </c>
      <c r="F124" s="114">
        <v>15000.0</v>
      </c>
      <c r="G124" s="45">
        <v>7590.0</v>
      </c>
      <c r="H124" s="45">
        <v>7799.0</v>
      </c>
      <c r="I124" s="45"/>
      <c r="J124" s="72">
        <v>5200.0</v>
      </c>
      <c r="K124" s="72">
        <v>7763.79</v>
      </c>
      <c r="L124" s="46"/>
      <c r="M124" s="47"/>
      <c r="N124" s="47"/>
      <c r="O124" s="47"/>
      <c r="P124" s="47"/>
      <c r="Q124" s="47"/>
      <c r="R124" s="47"/>
      <c r="S124" s="47"/>
      <c r="T124" s="47"/>
      <c r="U124" s="104"/>
      <c r="V124" s="73"/>
      <c r="W124" s="105"/>
      <c r="X124" s="51">
        <f t="shared" si="37"/>
        <v>8438.13</v>
      </c>
      <c r="Y124" s="51">
        <f t="shared" si="38"/>
        <v>3360.85</v>
      </c>
      <c r="Z124" s="52">
        <f t="shared" si="39"/>
        <v>5077.28</v>
      </c>
      <c r="AA124" s="52">
        <f t="shared" si="40"/>
        <v>11798.98</v>
      </c>
      <c r="AB124" s="53">
        <v>7169.5</v>
      </c>
      <c r="AC124" s="54">
        <f t="shared" si="41"/>
        <v>0.1769481833</v>
      </c>
      <c r="AD124" s="55"/>
      <c r="AE124" s="36"/>
    </row>
    <row r="125">
      <c r="A125" s="102" t="s">
        <v>205</v>
      </c>
      <c r="B125" s="103" t="s">
        <v>206</v>
      </c>
      <c r="C125" s="43">
        <v>2.0</v>
      </c>
      <c r="D125" s="44" t="s">
        <v>28</v>
      </c>
      <c r="E125" s="114">
        <v>2584.23</v>
      </c>
      <c r="F125" s="114">
        <v>6000.0</v>
      </c>
      <c r="G125" s="46"/>
      <c r="H125" s="46"/>
      <c r="I125" s="46"/>
      <c r="J125" s="72">
        <v>1131.0</v>
      </c>
      <c r="K125" s="72"/>
      <c r="L125" s="46"/>
      <c r="M125" s="47"/>
      <c r="N125" s="47"/>
      <c r="O125" s="47"/>
      <c r="P125" s="47"/>
      <c r="Q125" s="47"/>
      <c r="R125" s="47"/>
      <c r="S125" s="47"/>
      <c r="T125" s="47"/>
      <c r="U125" s="104"/>
      <c r="V125" s="73"/>
      <c r="W125" s="105"/>
      <c r="X125" s="51">
        <f t="shared" si="37"/>
        <v>3238.41</v>
      </c>
      <c r="Y125" s="51">
        <f t="shared" si="38"/>
        <v>2499.55</v>
      </c>
      <c r="Z125" s="52">
        <f t="shared" si="39"/>
        <v>738.86</v>
      </c>
      <c r="AA125" s="52">
        <f t="shared" si="40"/>
        <v>5737.96</v>
      </c>
      <c r="AB125" s="53">
        <v>3077.98</v>
      </c>
      <c r="AC125" s="54">
        <f t="shared" si="41"/>
        <v>0.05212184615</v>
      </c>
      <c r="AD125" s="55"/>
      <c r="AE125" s="36"/>
    </row>
    <row r="126">
      <c r="A126" s="106" t="s">
        <v>207</v>
      </c>
      <c r="B126" s="107" t="s">
        <v>52</v>
      </c>
      <c r="C126" s="59">
        <v>2.0</v>
      </c>
      <c r="D126" s="60" t="s">
        <v>28</v>
      </c>
      <c r="E126" s="77">
        <v>7456.55</v>
      </c>
      <c r="F126" s="77">
        <v>12000.0</v>
      </c>
      <c r="G126" s="61">
        <v>7500.0</v>
      </c>
      <c r="H126" s="61">
        <v>8089.0</v>
      </c>
      <c r="I126" s="61"/>
      <c r="J126" s="71">
        <v>8228.0</v>
      </c>
      <c r="K126" s="71">
        <v>5680.0</v>
      </c>
      <c r="L126" s="62"/>
      <c r="M126" s="63"/>
      <c r="N126" s="108"/>
      <c r="O126" s="108"/>
      <c r="P126" s="108"/>
      <c r="Q126" s="108"/>
      <c r="R126" s="108"/>
      <c r="S126" s="108"/>
      <c r="T126" s="108"/>
      <c r="U126" s="109"/>
      <c r="V126" s="110"/>
      <c r="W126" s="111"/>
      <c r="X126" s="67">
        <f t="shared" si="37"/>
        <v>8158.93</v>
      </c>
      <c r="Y126" s="67">
        <f t="shared" si="38"/>
        <v>2089.79</v>
      </c>
      <c r="Z126" s="68">
        <f t="shared" si="39"/>
        <v>6069.14</v>
      </c>
      <c r="AA126" s="68">
        <f t="shared" si="40"/>
        <v>10248.72</v>
      </c>
      <c r="AB126" s="53">
        <v>8000.0</v>
      </c>
      <c r="AC126" s="54">
        <f t="shared" si="41"/>
        <v>0.01986625</v>
      </c>
      <c r="AD126" s="55"/>
      <c r="AE126" s="36"/>
    </row>
    <row r="127">
      <c r="A127" s="106" t="s">
        <v>208</v>
      </c>
      <c r="B127" s="112" t="s">
        <v>209</v>
      </c>
      <c r="C127" s="59">
        <v>2.0</v>
      </c>
      <c r="D127" s="60" t="s">
        <v>28</v>
      </c>
      <c r="E127" s="77">
        <v>2934.57</v>
      </c>
      <c r="F127" s="77">
        <v>6000.0</v>
      </c>
      <c r="G127" s="62"/>
      <c r="H127" s="62"/>
      <c r="I127" s="61">
        <v>1316.0</v>
      </c>
      <c r="J127" s="71"/>
      <c r="K127" s="115"/>
      <c r="L127" s="62"/>
      <c r="M127" s="63"/>
      <c r="N127" s="108"/>
      <c r="O127" s="108"/>
      <c r="P127" s="108"/>
      <c r="Q127" s="108"/>
      <c r="R127" s="108"/>
      <c r="S127" s="108"/>
      <c r="T127" s="108"/>
      <c r="U127" s="109"/>
      <c r="V127" s="110"/>
      <c r="W127" s="111"/>
      <c r="X127" s="67">
        <f t="shared" si="37"/>
        <v>3416.86</v>
      </c>
      <c r="Y127" s="67">
        <f t="shared" si="38"/>
        <v>2378.95</v>
      </c>
      <c r="Z127" s="68">
        <f t="shared" si="39"/>
        <v>1037.91</v>
      </c>
      <c r="AA127" s="68">
        <f t="shared" si="40"/>
        <v>5795.81</v>
      </c>
      <c r="AB127" s="53">
        <v>2155.47</v>
      </c>
      <c r="AC127" s="54">
        <f t="shared" si="41"/>
        <v>0.585204155</v>
      </c>
      <c r="AD127" s="55"/>
      <c r="AE127" s="36"/>
    </row>
    <row r="128">
      <c r="A128" s="102" t="s">
        <v>210</v>
      </c>
      <c r="B128" s="113" t="s">
        <v>56</v>
      </c>
      <c r="C128" s="43">
        <v>2.0</v>
      </c>
      <c r="D128" s="44" t="s">
        <v>28</v>
      </c>
      <c r="E128" s="114">
        <v>9879.05</v>
      </c>
      <c r="F128" s="45">
        <v>15000.0</v>
      </c>
      <c r="G128" s="45">
        <v>9950.0</v>
      </c>
      <c r="H128" s="45">
        <v>10299.0</v>
      </c>
      <c r="I128" s="45"/>
      <c r="J128" s="72">
        <v>8688.0</v>
      </c>
      <c r="K128" s="72"/>
      <c r="L128" s="46"/>
      <c r="M128" s="47"/>
      <c r="N128" s="48"/>
      <c r="O128" s="48"/>
      <c r="P128" s="48"/>
      <c r="Q128" s="48"/>
      <c r="R128" s="48"/>
      <c r="S128" s="48"/>
      <c r="T128" s="48"/>
      <c r="U128" s="49"/>
      <c r="V128" s="49"/>
      <c r="W128" s="73"/>
      <c r="X128" s="51">
        <f t="shared" si="37"/>
        <v>10763.21</v>
      </c>
      <c r="Y128" s="51">
        <f t="shared" si="38"/>
        <v>2445.17</v>
      </c>
      <c r="Z128" s="52">
        <f t="shared" si="39"/>
        <v>8318.04</v>
      </c>
      <c r="AA128" s="52">
        <f t="shared" si="40"/>
        <v>13208.38</v>
      </c>
      <c r="AB128" s="53">
        <v>10100.46</v>
      </c>
      <c r="AC128" s="54">
        <f t="shared" si="41"/>
        <v>0.06561582344</v>
      </c>
      <c r="AD128" s="55"/>
      <c r="AE128" s="36"/>
    </row>
    <row r="129">
      <c r="A129" s="102" t="s">
        <v>211</v>
      </c>
      <c r="B129" s="42" t="s">
        <v>212</v>
      </c>
      <c r="C129" s="43">
        <v>2.0</v>
      </c>
      <c r="D129" s="44" t="s">
        <v>28</v>
      </c>
      <c r="E129" s="114">
        <v>2934.57</v>
      </c>
      <c r="F129" s="45">
        <v>7000.0</v>
      </c>
      <c r="G129" s="116"/>
      <c r="H129" s="116"/>
      <c r="I129" s="117">
        <v>1579.0</v>
      </c>
      <c r="J129" s="118"/>
      <c r="K129" s="119"/>
      <c r="L129" s="116"/>
      <c r="M129" s="120"/>
      <c r="N129" s="121"/>
      <c r="O129" s="121"/>
      <c r="P129" s="121"/>
      <c r="Q129" s="121"/>
      <c r="R129" s="121"/>
      <c r="S129" s="121"/>
      <c r="T129" s="121"/>
      <c r="U129" s="122"/>
      <c r="V129" s="122"/>
      <c r="W129" s="123"/>
      <c r="X129" s="51">
        <f t="shared" si="37"/>
        <v>3837.86</v>
      </c>
      <c r="Y129" s="51">
        <f t="shared" si="38"/>
        <v>2821.13</v>
      </c>
      <c r="Z129" s="52">
        <f t="shared" si="39"/>
        <v>1016.73</v>
      </c>
      <c r="AA129" s="52">
        <f t="shared" si="40"/>
        <v>6658.99</v>
      </c>
      <c r="AB129" s="53">
        <v>3045.87</v>
      </c>
      <c r="AC129" s="54">
        <f t="shared" si="41"/>
        <v>0.2600209464</v>
      </c>
      <c r="AD129" s="55"/>
      <c r="AE129" s="36"/>
    </row>
    <row r="130" ht="14.25" customHeight="1">
      <c r="A130" s="134"/>
      <c r="B130" s="134"/>
      <c r="C130" s="135"/>
      <c r="D130" s="13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6"/>
      <c r="Y130" s="134"/>
      <c r="Z130" s="134"/>
      <c r="AA130" s="134"/>
    </row>
    <row r="131" ht="12.75" customHeight="1">
      <c r="A131" s="7"/>
      <c r="B131" s="8"/>
      <c r="C131" s="9"/>
      <c r="D131" s="137"/>
      <c r="E131" s="8" t="str">
        <f>IF('DADOS e Estimativa'!E4="","",'DADOS e Estimativa'!E4)</f>
        <v/>
      </c>
      <c r="F131" s="8" t="str">
        <f>IF('DADOS e Estimativa'!F4="","",'DADOS e Estimativa'!F4)</f>
        <v/>
      </c>
      <c r="G131" s="8" t="str">
        <f>IF('DADOS e Estimativa'!G4="","",'DADOS e Estimativa'!G4)</f>
        <v/>
      </c>
      <c r="H131" s="8" t="str">
        <f>IF('DADOS e Estimativa'!H4="","",'DADOS e Estimativa'!H4)</f>
        <v/>
      </c>
      <c r="I131" s="8"/>
      <c r="J131" s="8" t="str">
        <f>IF('DADOS e Estimativa'!J4="","",'DADOS e Estimativa'!J4)</f>
        <v/>
      </c>
      <c r="K131" s="8"/>
      <c r="L131" s="10" t="str">
        <f>IF('DADOS e Estimativa'!L4="","",'DADOS e Estimativa'!L4)</f>
        <v/>
      </c>
      <c r="M131" s="11"/>
      <c r="N131" s="8" t="str">
        <f>IF('DADOS e Estimativa'!N4="","",'DADOS e Estimativa'!N4)</f>
        <v/>
      </c>
      <c r="O131" s="8" t="str">
        <f>IF('DADOS e Estimativa'!O4="","",'DADOS e Estimativa'!O4)</f>
        <v/>
      </c>
      <c r="P131" s="8" t="str">
        <f>IF('DADOS e Estimativa'!P4="","",'DADOS e Estimativa'!P4)</f>
        <v/>
      </c>
      <c r="Q131" s="8" t="str">
        <f>IF('DADOS e Estimativa'!Q4="","",'DADOS e Estimativa'!Q4)</f>
        <v/>
      </c>
      <c r="R131" s="8" t="str">
        <f>IF('DADOS e Estimativa'!R4="","",'DADOS e Estimativa'!R4)</f>
        <v/>
      </c>
      <c r="S131" s="8" t="str">
        <f>IF('DADOS e Estimativa'!S4="","",'DADOS e Estimativa'!S4)</f>
        <v/>
      </c>
      <c r="T131" s="8" t="str">
        <f>IF('DADOS e Estimativa'!T4="","",'DADOS e Estimativa'!T4)</f>
        <v/>
      </c>
      <c r="U131" s="8" t="str">
        <f>IF('DADOS e Estimativa'!U4="","",'DADOS e Estimativa'!U4)</f>
        <v/>
      </c>
      <c r="V131" s="8" t="str">
        <f>IF('DADOS e Estimativa'!V4="","",'DADOS e Estimativa'!V4)</f>
        <v/>
      </c>
      <c r="W131" s="8" t="str">
        <f>IF('DADOS e Estimativa'!W4="","",'DADOS e Estimativa'!W4)</f>
        <v/>
      </c>
      <c r="X131" s="138"/>
      <c r="Y131" s="139"/>
      <c r="Z131" s="138"/>
      <c r="AA131" s="139"/>
    </row>
    <row r="132" ht="25.5" customHeight="1">
      <c r="A132" s="21" t="str">
        <f>IF('DADOS e Estimativa'!A5="","",'DADOS e Estimativa'!A5)</f>
        <v>Grupo-Item</v>
      </c>
      <c r="B132" s="21" t="str">
        <f>IF('DADOS e Estimativa'!B5="","",'DADOS e Estimativa'!B5)</f>
        <v>Descrição</v>
      </c>
      <c r="C132" s="16"/>
      <c r="D132" s="140"/>
      <c r="E132" s="21" t="str">
        <f>IF('DADOS e Estimativa'!E5="","",'DADOS e Estimativa'!E5)</f>
        <v>Instatrec</v>
      </c>
      <c r="F132" s="21" t="str">
        <f>IF('DADOS e Estimativa'!F5="","",'DADOS e Estimativa'!F5)</f>
        <v>Interclima</v>
      </c>
      <c r="G132" s="21" t="str">
        <f>IF('DADOS e Estimativa'!G5="","",'DADOS e Estimativa'!G5)</f>
        <v>Uniar</v>
      </c>
      <c r="H132" s="21" t="str">
        <f>IF('DADOS e Estimativa'!H5="","",'DADOS e Estimativa'!H5)</f>
        <v>Frio Shopping</v>
      </c>
      <c r="I132" s="21" t="str">
        <f>IF('DADOS e Estimativa'!I5="","",'DADOS e Estimativa'!I5)</f>
        <v>Internet</v>
      </c>
      <c r="J132" s="21" t="str">
        <f>IF('DADOS e Estimativa'!J5="","",'DADOS e Estimativa'!J5)</f>
        <v>Banco de Preços</v>
      </c>
      <c r="K132" s="21" t="str">
        <f>IF('DADOS e Estimativa'!K5="","",'DADOS e Estimativa'!K5)</f>
        <v>Banco de Preços</v>
      </c>
      <c r="L132" s="19" t="str">
        <f>IF('DADOS e Estimativa'!L5="","",'DADOS e Estimativa'!L5)</f>
        <v>Banco de Preços</v>
      </c>
      <c r="M132" s="20"/>
      <c r="N132" s="21" t="str">
        <f>IF('DADOS e Estimativa'!N5="","",'DADOS e Estimativa'!N5)</f>
        <v>qq</v>
      </c>
      <c r="O132" s="21" t="str">
        <f>IF('DADOS e Estimativa'!O5="","",'DADOS e Estimativa'!O5)</f>
        <v>qq</v>
      </c>
      <c r="P132" s="21" t="str">
        <f>IF('DADOS e Estimativa'!P5="","",'DADOS e Estimativa'!P5)</f>
        <v>qq</v>
      </c>
      <c r="Q132" s="21" t="str">
        <f>IF('DADOS e Estimativa'!Q5="","",'DADOS e Estimativa'!Q5)</f>
        <v>qq</v>
      </c>
      <c r="R132" s="21" t="str">
        <f>IF('DADOS e Estimativa'!R5="","",'DADOS e Estimativa'!R5)</f>
        <v>x</v>
      </c>
      <c r="S132" s="21" t="str">
        <f>IF('DADOS e Estimativa'!S5="","",'DADOS e Estimativa'!S5)</f>
        <v>qq</v>
      </c>
      <c r="T132" s="21" t="str">
        <f>IF('DADOS e Estimativa'!T5="","",'DADOS e Estimativa'!T5)</f>
        <v>qq</v>
      </c>
      <c r="U132" s="21" t="str">
        <f>IF('DADOS e Estimativa'!U5="","",'DADOS e Estimativa'!U5)</f>
        <v>qq</v>
      </c>
      <c r="V132" s="21" t="str">
        <f>IF('DADOS e Estimativa'!V5="","",'DADOS e Estimativa'!V5)</f>
        <v>ss</v>
      </c>
      <c r="W132" s="21" t="str">
        <f>IF('DADOS e Estimativa'!W5="","",'DADOS e Estimativa'!W5)</f>
        <v>qq</v>
      </c>
      <c r="X132" s="141" t="s">
        <v>213</v>
      </c>
      <c r="Y132" s="142"/>
      <c r="Z132" s="141"/>
      <c r="AA132" s="142"/>
    </row>
    <row r="133" ht="12.75" customHeight="1">
      <c r="A133" s="24"/>
      <c r="B133" s="15"/>
      <c r="C133" s="16"/>
      <c r="D133" s="143" t="str">
        <f>D6</f>
        <v/>
      </c>
      <c r="E133" s="15" t="str">
        <f>IF('DADOS e Estimativa'!E6="","",'DADOS e Estimativa'!E6)</f>
        <v/>
      </c>
      <c r="F133" s="15" t="str">
        <f>IF('DADOS e Estimativa'!F6="","",'DADOS e Estimativa'!F6)</f>
        <v/>
      </c>
      <c r="G133" s="15" t="str">
        <f>IF('DADOS e Estimativa'!G6="","",'DADOS e Estimativa'!G6)</f>
        <v/>
      </c>
      <c r="H133" s="15" t="str">
        <f>IF('DADOS e Estimativa'!H6="","",'DADOS e Estimativa'!H6)</f>
        <v/>
      </c>
      <c r="I133" s="15"/>
      <c r="J133" s="15" t="str">
        <f>IF('DADOS e Estimativa'!J6="","",'DADOS e Estimativa'!J6)</f>
        <v/>
      </c>
      <c r="K133" s="15"/>
      <c r="L133" s="26" t="str">
        <f>IF('DADOS e Estimativa'!L6="","",'DADOS e Estimativa'!L6)</f>
        <v/>
      </c>
      <c r="M133" s="20"/>
      <c r="N133" s="15" t="str">
        <f>IF('DADOS e Estimativa'!N6="","",'DADOS e Estimativa'!N6)</f>
        <v/>
      </c>
      <c r="O133" s="15" t="str">
        <f>IF('DADOS e Estimativa'!O6="","",'DADOS e Estimativa'!O6)</f>
        <v/>
      </c>
      <c r="P133" s="15" t="str">
        <f>IF('DADOS e Estimativa'!P6="","",'DADOS e Estimativa'!P6)</f>
        <v/>
      </c>
      <c r="Q133" s="15" t="str">
        <f>IF('DADOS e Estimativa'!Q6="","",'DADOS e Estimativa'!Q6)</f>
        <v/>
      </c>
      <c r="R133" s="15" t="str">
        <f>IF('DADOS e Estimativa'!R6="","",'DADOS e Estimativa'!R6)</f>
        <v/>
      </c>
      <c r="S133" s="15" t="str">
        <f>IF('DADOS e Estimativa'!S6="","",'DADOS e Estimativa'!S6)</f>
        <v/>
      </c>
      <c r="T133" s="15" t="str">
        <f>IF('DADOS e Estimativa'!T6="","",'DADOS e Estimativa'!T6)</f>
        <v/>
      </c>
      <c r="U133" s="15" t="str">
        <f>IF('DADOS e Estimativa'!U6="","",'DADOS e Estimativa'!U6)</f>
        <v/>
      </c>
      <c r="V133" s="15" t="str">
        <f>IF('DADOS e Estimativa'!V6="","",'DADOS e Estimativa'!V6)</f>
        <v/>
      </c>
      <c r="W133" s="15" t="str">
        <f>IF('DADOS e Estimativa'!W6="","",'DADOS e Estimativa'!W6)</f>
        <v/>
      </c>
      <c r="X133" s="141" t="s">
        <v>214</v>
      </c>
      <c r="Y133" s="142"/>
      <c r="Z133" s="141" t="s">
        <v>215</v>
      </c>
      <c r="AA133" s="142"/>
    </row>
    <row r="134" ht="13.5" customHeight="1">
      <c r="A134" s="29"/>
      <c r="B134" s="30"/>
      <c r="C134" s="21" t="str">
        <f>IF('DADOS e Estimativa'!C7="","",'DADOS e Estimativa'!C7)</f>
        <v>Qtde</v>
      </c>
      <c r="D134" s="21" t="str">
        <f>IF('DADOS e Estimativa'!D7="","",'DADOS e Estimativa'!D7)</f>
        <v>Unidade</v>
      </c>
      <c r="E134" s="30" t="str">
        <f>IF('DADOS e Estimativa'!E7="","",'DADOS e Estimativa'!E7)</f>
        <v/>
      </c>
      <c r="F134" s="30" t="str">
        <f>IF('DADOS e Estimativa'!F7="","",'DADOS e Estimativa'!F7)</f>
        <v/>
      </c>
      <c r="G134" s="30" t="str">
        <f>IF('DADOS e Estimativa'!G7="","",'DADOS e Estimativa'!G7)</f>
        <v/>
      </c>
      <c r="H134" s="30" t="str">
        <f>IF('DADOS e Estimativa'!H7="","",'DADOS e Estimativa'!H7)</f>
        <v/>
      </c>
      <c r="I134" s="30"/>
      <c r="J134" s="30" t="str">
        <f>IF('DADOS e Estimativa'!J7="","",'DADOS e Estimativa'!J7)</f>
        <v/>
      </c>
      <c r="K134" s="30"/>
      <c r="L134" s="32" t="str">
        <f>IF('DADOS e Estimativa'!L7="","",'DADOS e Estimativa'!L7)</f>
        <v/>
      </c>
      <c r="M134" s="144"/>
      <c r="N134" s="30" t="str">
        <f>IF('DADOS e Estimativa'!N7="","",'DADOS e Estimativa'!N7)</f>
        <v/>
      </c>
      <c r="O134" s="30" t="str">
        <f>IF('DADOS e Estimativa'!O7="","",'DADOS e Estimativa'!O7)</f>
        <v/>
      </c>
      <c r="P134" s="30" t="str">
        <f>IF('DADOS e Estimativa'!P7="","",'DADOS e Estimativa'!P7)</f>
        <v/>
      </c>
      <c r="Q134" s="30" t="str">
        <f>IF('DADOS e Estimativa'!Q7="","",'DADOS e Estimativa'!Q7)</f>
        <v/>
      </c>
      <c r="R134" s="30" t="str">
        <f>IF('DADOS e Estimativa'!R7="","",'DADOS e Estimativa'!R7)</f>
        <v/>
      </c>
      <c r="S134" s="30" t="str">
        <f>IF('DADOS e Estimativa'!S7="","",'DADOS e Estimativa'!S7)</f>
        <v/>
      </c>
      <c r="T134" s="30" t="str">
        <f>IF('DADOS e Estimativa'!T7="","",'DADOS e Estimativa'!T7)</f>
        <v/>
      </c>
      <c r="U134" s="30" t="str">
        <f>IF('DADOS e Estimativa'!U7="","",'DADOS e Estimativa'!U7)</f>
        <v/>
      </c>
      <c r="V134" s="30" t="str">
        <f>IF('DADOS e Estimativa'!V7="","",'DADOS e Estimativa'!V7)</f>
        <v/>
      </c>
      <c r="W134" s="30" t="str">
        <f>IF('DADOS e Estimativa'!W7="","",'DADOS e Estimativa'!W7)</f>
        <v/>
      </c>
      <c r="X134" s="145"/>
      <c r="Y134" s="146"/>
      <c r="Z134" s="145"/>
      <c r="AA134" s="146"/>
    </row>
    <row r="135" ht="18.75" customHeight="1">
      <c r="A135" s="147"/>
      <c r="B135" s="85" t="str">
        <f>B8</f>
        <v>Circunscrição I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148"/>
      <c r="Y135" s="148"/>
      <c r="Z135" s="148"/>
      <c r="AA135" s="149"/>
    </row>
    <row r="136">
      <c r="A136" s="150" t="str">
        <f>IF('DADOS e Estimativa'!A9="","",'DADOS e Estimativa'!A9)</f>
        <v>1-1</v>
      </c>
      <c r="B136" s="151" t="str">
        <f>IF('DADOS e Estimativa'!B9="","",'DADOS e Estimativa'!B9)</f>
        <v>Split Hi-Wall 12.000 BTU's</v>
      </c>
      <c r="C136" s="152">
        <f>IF('DADOS e Estimativa'!C9="","",'DADOS e Estimativa'!C9)</f>
        <v>3</v>
      </c>
      <c r="D136" s="153" t="str">
        <f>IF('DADOS e Estimativa'!D9="","",'DADOS e Estimativa'!D9)</f>
        <v>unid.</v>
      </c>
      <c r="E136" s="154">
        <f>IF('DADOS e Estimativa'!E9&gt;0,IF(AND('DADOS e Estimativa'!$Z9&lt;='DADOS e Estimativa'!E9,'DADOS e Estimativa'!E9&lt;='DADOS e Estimativa'!$AA9),'DADOS e Estimativa'!E9,"excluído*"),"")</f>
        <v>1846.05</v>
      </c>
      <c r="F136" s="154" t="str">
        <f>IF('DADOS e Estimativa'!F9&gt;0,IF(AND('DADOS e Estimativa'!$Z9&lt;='DADOS e Estimativa'!F9,'DADOS e Estimativa'!F9&lt;='DADOS e Estimativa'!$AA9),'DADOS e Estimativa'!F9,"excluído*"),"")</f>
        <v>excluído*</v>
      </c>
      <c r="G136" s="154">
        <f>IF('DADOS e Estimativa'!G9&gt;0,IF(AND('DADOS e Estimativa'!$Z9&lt;='DADOS e Estimativa'!G9,'DADOS e Estimativa'!G9&lt;='DADOS e Estimativa'!$AA9),'DADOS e Estimativa'!G9,"excluído*"),"")</f>
        <v>1875</v>
      </c>
      <c r="H136" s="154">
        <f>IF('DADOS e Estimativa'!H9&gt;0,IF(AND('DADOS e Estimativa'!$Z9&lt;='DADOS e Estimativa'!H9,'DADOS e Estimativa'!H9&lt;='DADOS e Estimativa'!$AA9),'DADOS e Estimativa'!H9,"excluído*"),"")</f>
        <v>1729</v>
      </c>
      <c r="I136" s="154" t="str">
        <f>IF('DADOS e Estimativa'!I9&gt;0,IF(AND('DADOS e Estimativa'!$Z9&lt;='DADOS e Estimativa'!I9,'DADOS e Estimativa'!I9&lt;='DADOS e Estimativa'!$AA9),'DADOS e Estimativa'!I9,"excluído*"),"")</f>
        <v/>
      </c>
      <c r="J136" s="154">
        <f>IF('DADOS e Estimativa'!J9&gt;0,IF(AND('DADOS e Estimativa'!$Z9&lt;='DADOS e Estimativa'!J9,'DADOS e Estimativa'!J9&lt;='DADOS e Estimativa'!$AA9),'DADOS e Estimativa'!J9,"excluído*"),"")</f>
        <v>1541.5</v>
      </c>
      <c r="K136" s="154" t="str">
        <f>IF('DADOS e Estimativa'!K9&gt;0,IF(AND('DADOS e Estimativa'!$Z9&lt;='DADOS e Estimativa'!K9,'DADOS e Estimativa'!K9&lt;='DADOS e Estimativa'!$AA9),'DADOS e Estimativa'!K9,"excluído*"),"")</f>
        <v/>
      </c>
      <c r="L136" s="154" t="str">
        <f>IF('DADOS e Estimativa'!L9&gt;0,IF(AND('DADOS e Estimativa'!$Z9&lt;='DADOS e Estimativa'!L9,'DADOS e Estimativa'!L9&lt;='DADOS e Estimativa'!$AA9),'DADOS e Estimativa'!L9,"excluído*"),"")</f>
        <v/>
      </c>
      <c r="M136" s="154" t="str">
        <f>IF('DADOS e Estimativa'!M9&gt;0,IF(AND('DADOS e Estimativa'!$Z9&lt;='DADOS e Estimativa'!M9,'DADOS e Estimativa'!M9&lt;='DADOS e Estimativa'!$AA9),'DADOS e Estimativa'!M9,"excluído*"),"")</f>
        <v/>
      </c>
      <c r="N136" s="154" t="str">
        <f>IF('DADOS e Estimativa'!N9&gt;0,IF(AND('DADOS e Estimativa'!$Z9&lt;='DADOS e Estimativa'!N9,'DADOS e Estimativa'!N9&lt;='DADOS e Estimativa'!$AA9),'DADOS e Estimativa'!N9,"excluído*"),"")</f>
        <v/>
      </c>
      <c r="O136" s="154" t="str">
        <f>IF('DADOS e Estimativa'!O9&gt;0,IF(AND('DADOS e Estimativa'!$Z9&lt;='DADOS e Estimativa'!O9,'DADOS e Estimativa'!O9&lt;='DADOS e Estimativa'!$AA9),'DADOS e Estimativa'!O9,"excluído*"),"")</f>
        <v/>
      </c>
      <c r="P136" s="154" t="str">
        <f>IF('DADOS e Estimativa'!P9&gt;0,IF(AND('DADOS e Estimativa'!$Z9&lt;='DADOS e Estimativa'!P9,'DADOS e Estimativa'!P9&lt;='DADOS e Estimativa'!$AA9),'DADOS e Estimativa'!P9,"excluído*"),"")</f>
        <v/>
      </c>
      <c r="Q136" s="154" t="str">
        <f>IF('DADOS e Estimativa'!Q9&gt;0,IF(AND('DADOS e Estimativa'!$Z9&lt;='DADOS e Estimativa'!Q9,'DADOS e Estimativa'!Q9&lt;='DADOS e Estimativa'!$AA9),'DADOS e Estimativa'!Q9,"excluído*"),"")</f>
        <v/>
      </c>
      <c r="R136" s="154" t="str">
        <f>IF('DADOS e Estimativa'!R9&gt;0,IF(AND('DADOS e Estimativa'!$Z9&lt;='DADOS e Estimativa'!R9,'DADOS e Estimativa'!R9&lt;='DADOS e Estimativa'!$AA9),'DADOS e Estimativa'!R9,"excluído*"),"")</f>
        <v/>
      </c>
      <c r="S136" s="154" t="str">
        <f>IF('DADOS e Estimativa'!S9&gt;0,IF(AND('DADOS e Estimativa'!$Z9&lt;='DADOS e Estimativa'!S9,'DADOS e Estimativa'!S9&lt;='DADOS e Estimativa'!$AA9),'DADOS e Estimativa'!S9,"excluído*"),"")</f>
        <v/>
      </c>
      <c r="T136" s="154" t="str">
        <f>IF('DADOS e Estimativa'!T9&gt;0,IF(AND('DADOS e Estimativa'!$Z9&lt;='DADOS e Estimativa'!T9,'DADOS e Estimativa'!T9&lt;='DADOS e Estimativa'!$AA9),'DADOS e Estimativa'!T9,"excluído*"),"")</f>
        <v/>
      </c>
      <c r="U136" s="154" t="str">
        <f>IF('DADOS e Estimativa'!U9&gt;0,IF(AND('DADOS e Estimativa'!$Z9&lt;='DADOS e Estimativa'!U9,'DADOS e Estimativa'!U9&lt;='DADOS e Estimativa'!$AA9),'DADOS e Estimativa'!U9,"excluído*"),"")</f>
        <v/>
      </c>
      <c r="V136" s="154" t="str">
        <f>IF('DADOS e Estimativa'!V9&gt;0,IF(AND('DADOS e Estimativa'!$Z9&lt;='DADOS e Estimativa'!V9,'DADOS e Estimativa'!V9&lt;='DADOS e Estimativa'!$AA9),'DADOS e Estimativa'!V9,"excluído*"),"")</f>
        <v/>
      </c>
      <c r="W136" s="155" t="str">
        <f>IF('DADOS e Estimativa'!W9&gt;0,IF(AND('DADOS e Estimativa'!$Z9&lt;='DADOS e Estimativa'!W9,'DADOS e Estimativa'!W9&lt;='DADOS e Estimativa'!$AA9),'DADOS e Estimativa'!W9,"excluído*"),"")</f>
        <v/>
      </c>
      <c r="X136" s="156">
        <f t="shared" ref="X136:X151" si="42">IF(SUM(E136:M136)&gt;0,ROUND(AVERAGE(E136:M136),2),"")</f>
        <v>1747.89</v>
      </c>
      <c r="Y136" s="157"/>
      <c r="Z136" s="158">
        <f t="shared" ref="Z136:Z151" si="43">IF(X136&lt;&gt;"",X136*C136,"")</f>
        <v>5243.67</v>
      </c>
      <c r="AA136" s="157"/>
      <c r="AB136" s="159">
        <v>1889.0</v>
      </c>
      <c r="AC136" s="54">
        <f t="shared" ref="AC136:AC139" si="44">X136/AB136-1</f>
        <v>-0.07470089995</v>
      </c>
    </row>
    <row r="137">
      <c r="A137" s="160" t="str">
        <f>IF('DADOS e Estimativa'!A10="","",'DADOS e Estimativa'!A10)</f>
        <v>1-2</v>
      </c>
      <c r="B137" s="161" t="str">
        <f>IF('DADOS e Estimativa'!B10="","",'DADOS e Estimativa'!B10)</f>
        <v>Instalação item 1</v>
      </c>
      <c r="C137" s="162">
        <f>IF('DADOS e Estimativa'!C10="","",'DADOS e Estimativa'!C10)</f>
        <v>3</v>
      </c>
      <c r="D137" s="163" t="str">
        <f>IF('DADOS e Estimativa'!D10="","",'DADOS e Estimativa'!D10)</f>
        <v>unid.</v>
      </c>
      <c r="E137" s="164">
        <f>IF('DADOS e Estimativa'!E10&gt;0,IF(AND('DADOS e Estimativa'!$Z10&lt;='DADOS e Estimativa'!E10,'DADOS e Estimativa'!E10&lt;='DADOS e Estimativa'!$AA10),'DADOS e Estimativa'!E10,"excluído*"),"")</f>
        <v>2121.52</v>
      </c>
      <c r="F137" s="164" t="str">
        <f>IF('DADOS e Estimativa'!F10&gt;0,IF(AND('DADOS e Estimativa'!$Z10&lt;='DADOS e Estimativa'!F10,'DADOS e Estimativa'!F10&lt;='DADOS e Estimativa'!$AA10),'DADOS e Estimativa'!F10,"excluído*"),"")</f>
        <v>excluído*</v>
      </c>
      <c r="G137" s="164" t="str">
        <f>IF('DADOS e Estimativa'!G10&gt;0,IF(AND('DADOS e Estimativa'!$Z10&lt;='DADOS e Estimativa'!G10,'DADOS e Estimativa'!G10&lt;='DADOS e Estimativa'!$AA10),'DADOS e Estimativa'!G10,"excluído*"),"")</f>
        <v/>
      </c>
      <c r="H137" s="164" t="str">
        <f>IF('DADOS e Estimativa'!H10&gt;0,IF(AND('DADOS e Estimativa'!$Z10&lt;='DADOS e Estimativa'!H10,'DADOS e Estimativa'!H10&lt;='DADOS e Estimativa'!$AA10),'DADOS e Estimativa'!H10,"excluído*"),"")</f>
        <v/>
      </c>
      <c r="I137" s="164" t="str">
        <f>IF('DADOS e Estimativa'!I10&gt;0,IF(AND('DADOS e Estimativa'!$Z10&lt;='DADOS e Estimativa'!I10,'DADOS e Estimativa'!I10&lt;='DADOS e Estimativa'!$AA10),'DADOS e Estimativa'!I10,"excluído*"),"")</f>
        <v/>
      </c>
      <c r="J137" s="164">
        <f>IF('DADOS e Estimativa'!J10&gt;0,IF(AND('DADOS e Estimativa'!$Z10&lt;='DADOS e Estimativa'!J10,'DADOS e Estimativa'!J10&lt;='DADOS e Estimativa'!$AA10),'DADOS e Estimativa'!J10,"excluído*"),"")</f>
        <v>640</v>
      </c>
      <c r="K137" s="164">
        <f>IF('DADOS e Estimativa'!K10&gt;0,IF(AND('DADOS e Estimativa'!$Z10&lt;='DADOS e Estimativa'!K10,'DADOS e Estimativa'!K10&lt;='DADOS e Estimativa'!$AA10),'DADOS e Estimativa'!K10,"excluído*"),"")</f>
        <v>835</v>
      </c>
      <c r="L137" s="164" t="str">
        <f>IF('DADOS e Estimativa'!L10&gt;0,IF(AND('DADOS e Estimativa'!$Z10&lt;='DADOS e Estimativa'!L10,'DADOS e Estimativa'!L10&lt;='DADOS e Estimativa'!$AA10),'DADOS e Estimativa'!L10,"excluído*"),"")</f>
        <v/>
      </c>
      <c r="M137" s="164" t="str">
        <f>IF('DADOS e Estimativa'!M10&gt;0,IF(AND('DADOS e Estimativa'!$Z10&lt;='DADOS e Estimativa'!M10,'DADOS e Estimativa'!M10&lt;='DADOS e Estimativa'!$AA10),'DADOS e Estimativa'!M10,"excluído*"),"")</f>
        <v/>
      </c>
      <c r="N137" s="164" t="str">
        <f>IF('DADOS e Estimativa'!N10&gt;0,IF(AND('DADOS e Estimativa'!$Z10&lt;='DADOS e Estimativa'!N10,'DADOS e Estimativa'!N10&lt;='DADOS e Estimativa'!$AA10),'DADOS e Estimativa'!N10,"excluído*"),"")</f>
        <v/>
      </c>
      <c r="O137" s="164" t="str">
        <f>IF('DADOS e Estimativa'!O10&gt;0,IF(AND('DADOS e Estimativa'!$Z10&lt;='DADOS e Estimativa'!O10,'DADOS e Estimativa'!O10&lt;='DADOS e Estimativa'!$AA10),'DADOS e Estimativa'!O10,"excluído*"),"")</f>
        <v/>
      </c>
      <c r="P137" s="164" t="str">
        <f>IF('DADOS e Estimativa'!P10&gt;0,IF(AND('DADOS e Estimativa'!$Z10&lt;='DADOS e Estimativa'!P10,'DADOS e Estimativa'!P10&lt;='DADOS e Estimativa'!$AA10),'DADOS e Estimativa'!P10,"excluído*"),"")</f>
        <v/>
      </c>
      <c r="Q137" s="164" t="str">
        <f>IF('DADOS e Estimativa'!Q10&gt;0,IF(AND('DADOS e Estimativa'!$Z10&lt;='DADOS e Estimativa'!Q10,'DADOS e Estimativa'!Q10&lt;='DADOS e Estimativa'!$AA10),'DADOS e Estimativa'!Q10,"excluído*"),"")</f>
        <v/>
      </c>
      <c r="R137" s="164" t="str">
        <f>IF('DADOS e Estimativa'!R10&gt;0,IF(AND('DADOS e Estimativa'!$Z10&lt;='DADOS e Estimativa'!R10,'DADOS e Estimativa'!R10&lt;='DADOS e Estimativa'!$AA10),'DADOS e Estimativa'!R10,"excluído*"),"")</f>
        <v/>
      </c>
      <c r="S137" s="164" t="str">
        <f>IF('DADOS e Estimativa'!S10&gt;0,IF(AND('DADOS e Estimativa'!$Z10&lt;='DADOS e Estimativa'!S10,'DADOS e Estimativa'!S10&lt;='DADOS e Estimativa'!$AA10),'DADOS e Estimativa'!S10,"excluído*"),"")</f>
        <v/>
      </c>
      <c r="T137" s="164" t="str">
        <f>IF('DADOS e Estimativa'!T10&gt;0,IF(AND('DADOS e Estimativa'!$Z10&lt;='DADOS e Estimativa'!T10,'DADOS e Estimativa'!T10&lt;='DADOS e Estimativa'!$AA10),'DADOS e Estimativa'!T10,"excluído*"),"")</f>
        <v/>
      </c>
      <c r="U137" s="164" t="str">
        <f>IF('DADOS e Estimativa'!U10&gt;0,IF(AND('DADOS e Estimativa'!$Z10&lt;='DADOS e Estimativa'!U10,'DADOS e Estimativa'!U10&lt;='DADOS e Estimativa'!$AA10),'DADOS e Estimativa'!U10,"excluído*"),"")</f>
        <v/>
      </c>
      <c r="V137" s="164" t="str">
        <f>IF('DADOS e Estimativa'!V10&gt;0,IF(AND('DADOS e Estimativa'!$Z10&lt;='DADOS e Estimativa'!V10,'DADOS e Estimativa'!V10&lt;='DADOS e Estimativa'!$AA10),'DADOS e Estimativa'!V10,"excluído*"),"")</f>
        <v/>
      </c>
      <c r="W137" s="165" t="str">
        <f>IF('DADOS e Estimativa'!W10&gt;0,IF(AND('DADOS e Estimativa'!$Z10&lt;='DADOS e Estimativa'!W10,'DADOS e Estimativa'!W10&lt;='DADOS e Estimativa'!$AA10),'DADOS e Estimativa'!W10,"excluído*"),"")</f>
        <v/>
      </c>
      <c r="X137" s="166">
        <f t="shared" si="42"/>
        <v>1198.84</v>
      </c>
      <c r="Y137" s="167"/>
      <c r="Z137" s="168">
        <f t="shared" si="43"/>
        <v>3596.52</v>
      </c>
      <c r="AA137" s="167"/>
      <c r="AB137" s="169">
        <v>590.0</v>
      </c>
      <c r="AC137" s="54">
        <f t="shared" si="44"/>
        <v>1.031932203</v>
      </c>
      <c r="AD137" s="170">
        <v>1.0</v>
      </c>
    </row>
    <row r="138">
      <c r="A138" s="171" t="str">
        <f>IF('DADOS e Estimativa'!A11="","",'DADOS e Estimativa'!A11)</f>
        <v>1-3</v>
      </c>
      <c r="B138" s="172" t="str">
        <f>IF('DADOS e Estimativa'!B11="","",'DADOS e Estimativa'!B11)</f>
        <v>Split Hi-Wall 18.000 BTU's</v>
      </c>
      <c r="C138" s="173">
        <f>IF('DADOS e Estimativa'!C11="","",'DADOS e Estimativa'!C11)</f>
        <v>8</v>
      </c>
      <c r="D138" s="174" t="str">
        <f>IF('DADOS e Estimativa'!D11="","",'DADOS e Estimativa'!D11)</f>
        <v>unid.</v>
      </c>
      <c r="E138" s="175">
        <f>IF('DADOS e Estimativa'!E11&gt;0,IF(AND('DADOS e Estimativa'!$Z11&lt;='DADOS e Estimativa'!E11,'DADOS e Estimativa'!E11&lt;='DADOS e Estimativa'!$AA11),'DADOS e Estimativa'!E11,"excluído*"),"")</f>
        <v>2136.55</v>
      </c>
      <c r="F138" s="175" t="str">
        <f>IF('DADOS e Estimativa'!F11&gt;0,IF(AND('DADOS e Estimativa'!$Z11&lt;='DADOS e Estimativa'!F11,'DADOS e Estimativa'!F11&lt;='DADOS e Estimativa'!$AA11),'DADOS e Estimativa'!F11,"excluído*"),"")</f>
        <v>excluído*</v>
      </c>
      <c r="G138" s="175">
        <f>IF('DADOS e Estimativa'!G11&gt;0,IF(AND('DADOS e Estimativa'!$Z11&lt;='DADOS e Estimativa'!G11,'DADOS e Estimativa'!G11&lt;='DADOS e Estimativa'!$AA11),'DADOS e Estimativa'!G11,"excluído*"),"")</f>
        <v>2890</v>
      </c>
      <c r="H138" s="175">
        <f>IF('DADOS e Estimativa'!H11&gt;0,IF(AND('DADOS e Estimativa'!$Z11&lt;='DADOS e Estimativa'!H11,'DADOS e Estimativa'!H11&lt;='DADOS e Estimativa'!$AA11),'DADOS e Estimativa'!H11,"excluído*"),"")</f>
        <v>2989</v>
      </c>
      <c r="I138" s="175" t="str">
        <f>IF('DADOS e Estimativa'!I11&gt;0,IF(AND('DADOS e Estimativa'!$Z11&lt;='DADOS e Estimativa'!I11,'DADOS e Estimativa'!I11&lt;='DADOS e Estimativa'!$AA11),'DADOS e Estimativa'!I11,"excluído*"),"")</f>
        <v/>
      </c>
      <c r="J138" s="175" t="str">
        <f>IF('DADOS e Estimativa'!J11&gt;0,IF(AND('DADOS e Estimativa'!$Z11&lt;='DADOS e Estimativa'!J11,'DADOS e Estimativa'!J11&lt;='DADOS e Estimativa'!$AA11),'DADOS e Estimativa'!J11,"excluído*"),"")</f>
        <v/>
      </c>
      <c r="K138" s="175" t="str">
        <f>IF('DADOS e Estimativa'!K11&gt;0,IF(AND('DADOS e Estimativa'!$Z11&lt;='DADOS e Estimativa'!K11,'DADOS e Estimativa'!K11&lt;='DADOS e Estimativa'!$AA11),'DADOS e Estimativa'!K11,"excluído*"),"")</f>
        <v/>
      </c>
      <c r="L138" s="175" t="str">
        <f>IF('DADOS e Estimativa'!L11&gt;0,IF(AND('DADOS e Estimativa'!$Z11&lt;='DADOS e Estimativa'!L11,'DADOS e Estimativa'!L11&lt;='DADOS e Estimativa'!$AA11),'DADOS e Estimativa'!L11,"excluído*"),"")</f>
        <v/>
      </c>
      <c r="M138" s="175" t="str">
        <f>IF('DADOS e Estimativa'!M11&gt;0,IF(AND('DADOS e Estimativa'!$Z11&lt;='DADOS e Estimativa'!M11,'DADOS e Estimativa'!M11&lt;='DADOS e Estimativa'!$AA11),'DADOS e Estimativa'!M11,"excluído*"),"")</f>
        <v/>
      </c>
      <c r="N138" s="175" t="str">
        <f>IF('DADOS e Estimativa'!N11&gt;0,IF(AND('DADOS e Estimativa'!$Z11&lt;='DADOS e Estimativa'!N11,'DADOS e Estimativa'!N11&lt;='DADOS e Estimativa'!$AA11),'DADOS e Estimativa'!N11,"excluído*"),"")</f>
        <v/>
      </c>
      <c r="O138" s="175" t="str">
        <f>IF('DADOS e Estimativa'!O11&gt;0,IF(AND('DADOS e Estimativa'!$Z11&lt;='DADOS e Estimativa'!O11,'DADOS e Estimativa'!O11&lt;='DADOS e Estimativa'!$AA11),'DADOS e Estimativa'!O11,"excluído*"),"")</f>
        <v/>
      </c>
      <c r="P138" s="175" t="str">
        <f>IF('DADOS e Estimativa'!P11&gt;0,IF(AND('DADOS e Estimativa'!$Z11&lt;='DADOS e Estimativa'!P11,'DADOS e Estimativa'!P11&lt;='DADOS e Estimativa'!$AA11),'DADOS e Estimativa'!P11,"excluído*"),"")</f>
        <v/>
      </c>
      <c r="Q138" s="175" t="str">
        <f>IF('DADOS e Estimativa'!Q11&gt;0,IF(AND('DADOS e Estimativa'!$Z11&lt;='DADOS e Estimativa'!Q11,'DADOS e Estimativa'!Q11&lt;='DADOS e Estimativa'!$AA11),'DADOS e Estimativa'!Q11,"excluído*"),"")</f>
        <v/>
      </c>
      <c r="R138" s="175" t="str">
        <f>IF('DADOS e Estimativa'!R11&gt;0,IF(AND('DADOS e Estimativa'!$Z11&lt;='DADOS e Estimativa'!R11,'DADOS e Estimativa'!R11&lt;='DADOS e Estimativa'!$AA11),'DADOS e Estimativa'!R11,"excluído*"),"")</f>
        <v/>
      </c>
      <c r="S138" s="175" t="str">
        <f>IF('DADOS e Estimativa'!S11&gt;0,IF(AND('DADOS e Estimativa'!$Z11&lt;='DADOS e Estimativa'!S11,'DADOS e Estimativa'!S11&lt;='DADOS e Estimativa'!$AA11),'DADOS e Estimativa'!S11,"excluído*"),"")</f>
        <v/>
      </c>
      <c r="T138" s="175" t="str">
        <f>IF('DADOS e Estimativa'!T11&gt;0,IF(AND('DADOS e Estimativa'!$Z11&lt;='DADOS e Estimativa'!T11,'DADOS e Estimativa'!T11&lt;='DADOS e Estimativa'!$AA11),'DADOS e Estimativa'!T11,"excluído*"),"")</f>
        <v/>
      </c>
      <c r="U138" s="175" t="str">
        <f>IF('DADOS e Estimativa'!U11&gt;0,IF(AND('DADOS e Estimativa'!$Z11&lt;='DADOS e Estimativa'!U11,'DADOS e Estimativa'!U11&lt;='DADOS e Estimativa'!$AA11),'DADOS e Estimativa'!U11,"excluído*"),"")</f>
        <v/>
      </c>
      <c r="V138" s="175" t="str">
        <f>IF('DADOS e Estimativa'!V11&gt;0,IF(AND('DADOS e Estimativa'!$Z11&lt;='DADOS e Estimativa'!V11,'DADOS e Estimativa'!V11&lt;='DADOS e Estimativa'!$AA11),'DADOS e Estimativa'!V11,"excluído*"),"")</f>
        <v/>
      </c>
      <c r="W138" s="176" t="str">
        <f>IF('DADOS e Estimativa'!W11&gt;0,IF(AND('DADOS e Estimativa'!$Z11&lt;='DADOS e Estimativa'!W11,'DADOS e Estimativa'!W11&lt;='DADOS e Estimativa'!$AA11),'DADOS e Estimativa'!W11,"excluído*"),"")</f>
        <v/>
      </c>
      <c r="X138" s="177">
        <f t="shared" si="42"/>
        <v>2671.85</v>
      </c>
      <c r="Y138" s="167"/>
      <c r="Z138" s="178">
        <f t="shared" si="43"/>
        <v>21374.8</v>
      </c>
      <c r="AA138" s="167"/>
      <c r="AB138" s="169">
        <v>2488.0</v>
      </c>
      <c r="AC138" s="54">
        <f t="shared" si="44"/>
        <v>0.07389469453</v>
      </c>
      <c r="AD138" s="170">
        <v>1.0</v>
      </c>
    </row>
    <row r="139">
      <c r="A139" s="171" t="str">
        <f>IF('DADOS e Estimativa'!A12="","",'DADOS e Estimativa'!A12)</f>
        <v>1-4</v>
      </c>
      <c r="B139" s="172" t="str">
        <f>IF('DADOS e Estimativa'!B12="","",'DADOS e Estimativa'!B12)</f>
        <v>Instalação item 3</v>
      </c>
      <c r="C139" s="173">
        <f>IF('DADOS e Estimativa'!C12="","",'DADOS e Estimativa'!C12)</f>
        <v>8</v>
      </c>
      <c r="D139" s="174" t="str">
        <f>IF('DADOS e Estimativa'!D12="","",'DADOS e Estimativa'!D12)</f>
        <v>unid.</v>
      </c>
      <c r="E139" s="175">
        <f>IF('DADOS e Estimativa'!E12&gt;0,IF(AND('DADOS e Estimativa'!$Z12&lt;='DADOS e Estimativa'!E12,'DADOS e Estimativa'!E12&lt;='DADOS e Estimativa'!$AA12),'DADOS e Estimativa'!E12,"excluído*"),"")</f>
        <v>2121.52</v>
      </c>
      <c r="F139" s="175" t="str">
        <f>IF('DADOS e Estimativa'!F12&gt;0,IF(AND('DADOS e Estimativa'!$Z12&lt;='DADOS e Estimativa'!F12,'DADOS e Estimativa'!F12&lt;='DADOS e Estimativa'!$AA12),'DADOS e Estimativa'!F12,"excluído*"),"")</f>
        <v>excluído*</v>
      </c>
      <c r="G139" s="175" t="str">
        <f>IF('DADOS e Estimativa'!G12&gt;0,IF(AND('DADOS e Estimativa'!$Z12&lt;='DADOS e Estimativa'!G12,'DADOS e Estimativa'!G12&lt;='DADOS e Estimativa'!$AA12),'DADOS e Estimativa'!G12,"excluído*"),"")</f>
        <v/>
      </c>
      <c r="H139" s="175" t="str">
        <f>IF('DADOS e Estimativa'!H12&gt;0,IF(AND('DADOS e Estimativa'!$Z12&lt;='DADOS e Estimativa'!H12,'DADOS e Estimativa'!H12&lt;='DADOS e Estimativa'!$AA12),'DADOS e Estimativa'!H12,"excluído*"),"")</f>
        <v/>
      </c>
      <c r="I139" s="175" t="str">
        <f>IF('DADOS e Estimativa'!I12&gt;0,IF(AND('DADOS e Estimativa'!$Z12&lt;='DADOS e Estimativa'!I12,'DADOS e Estimativa'!I12&lt;='DADOS e Estimativa'!$AA12),'DADOS e Estimativa'!I12,"excluído*"),"")</f>
        <v/>
      </c>
      <c r="J139" s="175">
        <f>IF('DADOS e Estimativa'!J12&gt;0,IF(AND('DADOS e Estimativa'!$Z12&lt;='DADOS e Estimativa'!J12,'DADOS e Estimativa'!J12&lt;='DADOS e Estimativa'!$AA12),'DADOS e Estimativa'!J12,"excluído*"),"")</f>
        <v>750</v>
      </c>
      <c r="K139" s="175">
        <f>IF('DADOS e Estimativa'!K12&gt;0,IF(AND('DADOS e Estimativa'!$Z12&lt;='DADOS e Estimativa'!K12,'DADOS e Estimativa'!K12&lt;='DADOS e Estimativa'!$AA12),'DADOS e Estimativa'!K12,"excluído*"),"")</f>
        <v>835</v>
      </c>
      <c r="L139" s="175" t="str">
        <f>IF('DADOS e Estimativa'!L12&gt;0,IF(AND('DADOS e Estimativa'!$Z12&lt;='DADOS e Estimativa'!L12,'DADOS e Estimativa'!L12&lt;='DADOS e Estimativa'!$AA12),'DADOS e Estimativa'!L12,"excluído*"),"")</f>
        <v/>
      </c>
      <c r="M139" s="175" t="str">
        <f>IF('DADOS e Estimativa'!M12&gt;0,IF(AND('DADOS e Estimativa'!$Z12&lt;='DADOS e Estimativa'!M12,'DADOS e Estimativa'!M12&lt;='DADOS e Estimativa'!$AA12),'DADOS e Estimativa'!M12,"excluído*"),"")</f>
        <v/>
      </c>
      <c r="N139" s="175" t="str">
        <f>IF('DADOS e Estimativa'!N12&gt;0,IF(AND('DADOS e Estimativa'!$Z12&lt;='DADOS e Estimativa'!N12,'DADOS e Estimativa'!N12&lt;='DADOS e Estimativa'!$AA12),'DADOS e Estimativa'!N12,"excluído*"),"")</f>
        <v/>
      </c>
      <c r="O139" s="175" t="str">
        <f>IF('DADOS e Estimativa'!O12&gt;0,IF(AND('DADOS e Estimativa'!$Z12&lt;='DADOS e Estimativa'!O12,'DADOS e Estimativa'!O12&lt;='DADOS e Estimativa'!$AA12),'DADOS e Estimativa'!O12,"excluído*"),"")</f>
        <v/>
      </c>
      <c r="P139" s="175" t="str">
        <f>IF('DADOS e Estimativa'!P12&gt;0,IF(AND('DADOS e Estimativa'!$Z12&lt;='DADOS e Estimativa'!P12,'DADOS e Estimativa'!P12&lt;='DADOS e Estimativa'!$AA12),'DADOS e Estimativa'!P12,"excluído*"),"")</f>
        <v/>
      </c>
      <c r="Q139" s="175" t="str">
        <f>IF('DADOS e Estimativa'!Q12&gt;0,IF(AND('DADOS e Estimativa'!$Z12&lt;='DADOS e Estimativa'!Q12,'DADOS e Estimativa'!Q12&lt;='DADOS e Estimativa'!$AA12),'DADOS e Estimativa'!Q12,"excluído*"),"")</f>
        <v/>
      </c>
      <c r="R139" s="175" t="str">
        <f>IF('DADOS e Estimativa'!R12&gt;0,IF(AND('DADOS e Estimativa'!$Z12&lt;='DADOS e Estimativa'!R12,'DADOS e Estimativa'!R12&lt;='DADOS e Estimativa'!$AA12),'DADOS e Estimativa'!R12,"excluído*"),"")</f>
        <v/>
      </c>
      <c r="S139" s="175" t="str">
        <f>IF('DADOS e Estimativa'!S12&gt;0,IF(AND('DADOS e Estimativa'!$Z12&lt;='DADOS e Estimativa'!S12,'DADOS e Estimativa'!S12&lt;='DADOS e Estimativa'!$AA12),'DADOS e Estimativa'!S12,"excluído*"),"")</f>
        <v/>
      </c>
      <c r="T139" s="175" t="str">
        <f>IF('DADOS e Estimativa'!T12&gt;0,IF(AND('DADOS e Estimativa'!$Z12&lt;='DADOS e Estimativa'!T12,'DADOS e Estimativa'!T12&lt;='DADOS e Estimativa'!$AA12),'DADOS e Estimativa'!T12,"excluído*"),"")</f>
        <v/>
      </c>
      <c r="U139" s="175" t="str">
        <f>IF('DADOS e Estimativa'!U12&gt;0,IF(AND('DADOS e Estimativa'!$Z12&lt;='DADOS e Estimativa'!U12,'DADOS e Estimativa'!U12&lt;='DADOS e Estimativa'!$AA12),'DADOS e Estimativa'!U12,"excluído*"),"")</f>
        <v/>
      </c>
      <c r="V139" s="175" t="str">
        <f>IF('DADOS e Estimativa'!V12&gt;0,IF(AND('DADOS e Estimativa'!$Z12&lt;='DADOS e Estimativa'!V12,'DADOS e Estimativa'!V12&lt;='DADOS e Estimativa'!$AA12),'DADOS e Estimativa'!V12,"excluído*"),"")</f>
        <v/>
      </c>
      <c r="W139" s="176" t="str">
        <f>IF('DADOS e Estimativa'!W12&gt;0,IF(AND('DADOS e Estimativa'!$Z12&lt;='DADOS e Estimativa'!W12,'DADOS e Estimativa'!W12&lt;='DADOS e Estimativa'!$AA12),'DADOS e Estimativa'!W12,"excluído*"),"")</f>
        <v/>
      </c>
      <c r="X139" s="177">
        <f t="shared" si="42"/>
        <v>1235.51</v>
      </c>
      <c r="Y139" s="167"/>
      <c r="Z139" s="178">
        <f t="shared" si="43"/>
        <v>9884.08</v>
      </c>
      <c r="AA139" s="167"/>
      <c r="AB139" s="169">
        <v>590.0</v>
      </c>
      <c r="AC139" s="54">
        <f t="shared" si="44"/>
        <v>1.094084746</v>
      </c>
      <c r="AD139" s="170">
        <v>1.0</v>
      </c>
    </row>
    <row r="140">
      <c r="A140" s="160" t="str">
        <f>IF('DADOS e Estimativa'!A13="","",'DADOS e Estimativa'!A13)</f>
        <v>1-5</v>
      </c>
      <c r="B140" s="161" t="str">
        <f>IF('DADOS e Estimativa'!B13="","",'DADOS e Estimativa'!B13)</f>
        <v>Split Hi-Wall 30.000 BTU's</v>
      </c>
      <c r="C140" s="162">
        <f>IF('DADOS e Estimativa'!C13="","",'DADOS e Estimativa'!C13)</f>
        <v>8</v>
      </c>
      <c r="D140" s="163" t="str">
        <f>IF('DADOS e Estimativa'!D13="","",'DADOS e Estimativa'!D13)</f>
        <v>unid.</v>
      </c>
      <c r="E140" s="164">
        <f>IF('DADOS e Estimativa'!E13&gt;0,IF(AND('DADOS e Estimativa'!$Z13&lt;='DADOS e Estimativa'!E13,'DADOS e Estimativa'!E13&lt;='DADOS e Estimativa'!$AA13),'DADOS e Estimativa'!E13,"excluído*"),"")</f>
        <v>5319.05</v>
      </c>
      <c r="F140" s="164" t="str">
        <f>IF('DADOS e Estimativa'!F13&gt;0,IF(AND('DADOS e Estimativa'!$Z13&lt;='DADOS e Estimativa'!F13,'DADOS e Estimativa'!F13&lt;='DADOS e Estimativa'!$AA13),'DADOS e Estimativa'!F13,"excluído*"),"")</f>
        <v>excluído*</v>
      </c>
      <c r="G140" s="164">
        <f>IF('DADOS e Estimativa'!G13&gt;0,IF(AND('DADOS e Estimativa'!$Z13&lt;='DADOS e Estimativa'!G13,'DADOS e Estimativa'!G13&lt;='DADOS e Estimativa'!$AA13),'DADOS e Estimativa'!G13,"excluído*"),"")</f>
        <v>5330</v>
      </c>
      <c r="H140" s="164">
        <f>IF('DADOS e Estimativa'!H13&gt;0,IF(AND('DADOS e Estimativa'!$Z13&lt;='DADOS e Estimativa'!H13,'DADOS e Estimativa'!H13&lt;='DADOS e Estimativa'!$AA13),'DADOS e Estimativa'!H13,"excluído*"),"")</f>
        <v>5699</v>
      </c>
      <c r="I140" s="164" t="str">
        <f>IF('DADOS e Estimativa'!I13&gt;0,IF(AND('DADOS e Estimativa'!$Z13&lt;='DADOS e Estimativa'!I13,'DADOS e Estimativa'!I13&lt;='DADOS e Estimativa'!$AA13),'DADOS e Estimativa'!I13,"excluído*"),"")</f>
        <v/>
      </c>
      <c r="J140" s="164">
        <f>IF('DADOS e Estimativa'!J13&gt;0,IF(AND('DADOS e Estimativa'!$Z13&lt;='DADOS e Estimativa'!J13,'DADOS e Estimativa'!J13&lt;='DADOS e Estimativa'!$AA13),'DADOS e Estimativa'!J13,"excluído*"),"")</f>
        <v>4435.75</v>
      </c>
      <c r="K140" s="164" t="str">
        <f>IF('DADOS e Estimativa'!K13&gt;0,IF(AND('DADOS e Estimativa'!$Z13&lt;='DADOS e Estimativa'!K13,'DADOS e Estimativa'!K13&lt;='DADOS e Estimativa'!$AA13),'DADOS e Estimativa'!K13,"excluído*"),"")</f>
        <v/>
      </c>
      <c r="L140" s="164" t="str">
        <f>IF('DADOS e Estimativa'!L13&gt;0,IF(AND('DADOS e Estimativa'!$Z13&lt;='DADOS e Estimativa'!L13,'DADOS e Estimativa'!L13&lt;='DADOS e Estimativa'!$AA13),'DADOS e Estimativa'!L13,"excluído*"),"")</f>
        <v/>
      </c>
      <c r="M140" s="164" t="str">
        <f>IF('DADOS e Estimativa'!M13&gt;0,IF(AND('DADOS e Estimativa'!$Z13&lt;='DADOS e Estimativa'!M13,'DADOS e Estimativa'!M13&lt;='DADOS e Estimativa'!$AA13),'DADOS e Estimativa'!M13,"excluído*"),"")</f>
        <v/>
      </c>
      <c r="N140" s="164" t="str">
        <f>IF('DADOS e Estimativa'!N13&gt;0,IF(AND('DADOS e Estimativa'!$Z13&lt;='DADOS e Estimativa'!N13,'DADOS e Estimativa'!N13&lt;='DADOS e Estimativa'!$AA13),'DADOS e Estimativa'!N13,"excluído*"),"")</f>
        <v/>
      </c>
      <c r="O140" s="164" t="str">
        <f>IF('DADOS e Estimativa'!O13&gt;0,IF(AND('DADOS e Estimativa'!$Z13&lt;='DADOS e Estimativa'!O13,'DADOS e Estimativa'!O13&lt;='DADOS e Estimativa'!$AA13),'DADOS e Estimativa'!O13,"excluído*"),"")</f>
        <v/>
      </c>
      <c r="P140" s="164" t="str">
        <f>IF('DADOS e Estimativa'!P13&gt;0,IF(AND('DADOS e Estimativa'!$Z13&lt;='DADOS e Estimativa'!P13,'DADOS e Estimativa'!P13&lt;='DADOS e Estimativa'!$AA13),'DADOS e Estimativa'!P13,"excluído*"),"")</f>
        <v/>
      </c>
      <c r="Q140" s="164" t="str">
        <f>IF('DADOS e Estimativa'!Q13&gt;0,IF(AND('DADOS e Estimativa'!$Z13&lt;='DADOS e Estimativa'!Q13,'DADOS e Estimativa'!Q13&lt;='DADOS e Estimativa'!$AA13),'DADOS e Estimativa'!Q13,"excluído*"),"")</f>
        <v/>
      </c>
      <c r="R140" s="164" t="str">
        <f>IF('DADOS e Estimativa'!R13&gt;0,IF(AND('DADOS e Estimativa'!$Z13&lt;='DADOS e Estimativa'!R13,'DADOS e Estimativa'!R13&lt;='DADOS e Estimativa'!$AA13),'DADOS e Estimativa'!R13,"excluído*"),"")</f>
        <v/>
      </c>
      <c r="S140" s="164" t="str">
        <f>IF('DADOS e Estimativa'!S13&gt;0,IF(AND('DADOS e Estimativa'!$Z13&lt;='DADOS e Estimativa'!S13,'DADOS e Estimativa'!S13&lt;='DADOS e Estimativa'!$AA13),'DADOS e Estimativa'!S13,"excluído*"),"")</f>
        <v/>
      </c>
      <c r="T140" s="164" t="str">
        <f>IF('DADOS e Estimativa'!T13&gt;0,IF(AND('DADOS e Estimativa'!$Z13&lt;='DADOS e Estimativa'!T13,'DADOS e Estimativa'!T13&lt;='DADOS e Estimativa'!$AA13),'DADOS e Estimativa'!T13,"excluído*"),"")</f>
        <v/>
      </c>
      <c r="U140" s="164" t="str">
        <f>IF('DADOS e Estimativa'!U13&gt;0,IF(AND('DADOS e Estimativa'!$Z13&lt;='DADOS e Estimativa'!U13,'DADOS e Estimativa'!U13&lt;='DADOS e Estimativa'!$AA13),'DADOS e Estimativa'!U13,"excluído*"),"")</f>
        <v/>
      </c>
      <c r="V140" s="164" t="str">
        <f>IF('DADOS e Estimativa'!V13&gt;0,IF(AND('DADOS e Estimativa'!$Z13&lt;='DADOS e Estimativa'!V13,'DADOS e Estimativa'!V13&lt;='DADOS e Estimativa'!$AA13),'DADOS e Estimativa'!V13,"excluído*"),"")</f>
        <v/>
      </c>
      <c r="W140" s="165" t="str">
        <f>IF('DADOS e Estimativa'!W13&gt;0,IF(AND('DADOS e Estimativa'!$Z13&lt;='DADOS e Estimativa'!W13,'DADOS e Estimativa'!W13&lt;='DADOS e Estimativa'!$AA13),'DADOS e Estimativa'!W13,"excluído*"),"")</f>
        <v/>
      </c>
      <c r="X140" s="166">
        <f t="shared" si="42"/>
        <v>5195.95</v>
      </c>
      <c r="Y140" s="167"/>
      <c r="Z140" s="168">
        <f t="shared" si="43"/>
        <v>41567.6</v>
      </c>
      <c r="AA140" s="167"/>
      <c r="AB140" s="179" t="s">
        <v>216</v>
      </c>
      <c r="AC140" s="70"/>
      <c r="AD140" s="170">
        <v>1.0</v>
      </c>
    </row>
    <row r="141">
      <c r="A141" s="160" t="str">
        <f>IF('DADOS e Estimativa'!A14="","",'DADOS e Estimativa'!A14)</f>
        <v>1-6</v>
      </c>
      <c r="B141" s="161" t="str">
        <f>IF('DADOS e Estimativa'!B14="","",'DADOS e Estimativa'!B14)</f>
        <v>Instalação item 5</v>
      </c>
      <c r="C141" s="162">
        <f>IF('DADOS e Estimativa'!C14="","",'DADOS e Estimativa'!C14)</f>
        <v>8</v>
      </c>
      <c r="D141" s="163" t="str">
        <f>IF('DADOS e Estimativa'!D14="","",'DADOS e Estimativa'!D14)</f>
        <v>unid.</v>
      </c>
      <c r="E141" s="164">
        <f>IF('DADOS e Estimativa'!E14&gt;0,IF(AND('DADOS e Estimativa'!$Z14&lt;='DADOS e Estimativa'!E14,'DADOS e Estimativa'!E14&lt;='DADOS e Estimativa'!$AA14),'DADOS e Estimativa'!E14,"excluído*"),"")</f>
        <v>2121.52</v>
      </c>
      <c r="F141" s="164" t="str">
        <f>IF('DADOS e Estimativa'!F14&gt;0,IF(AND('DADOS e Estimativa'!$Z14&lt;='DADOS e Estimativa'!F14,'DADOS e Estimativa'!F14&lt;='DADOS e Estimativa'!$AA14),'DADOS e Estimativa'!F14,"excluído*"),"")</f>
        <v>excluído*</v>
      </c>
      <c r="G141" s="164" t="str">
        <f>IF('DADOS e Estimativa'!G14&gt;0,IF(AND('DADOS e Estimativa'!$Z14&lt;='DADOS e Estimativa'!G14,'DADOS e Estimativa'!G14&lt;='DADOS e Estimativa'!$AA14),'DADOS e Estimativa'!G14,"excluído*"),"")</f>
        <v/>
      </c>
      <c r="H141" s="164" t="str">
        <f>IF('DADOS e Estimativa'!H14&gt;0,IF(AND('DADOS e Estimativa'!$Z14&lt;='DADOS e Estimativa'!H14,'DADOS e Estimativa'!H14&lt;='DADOS e Estimativa'!$AA14),'DADOS e Estimativa'!H14,"excluído*"),"")</f>
        <v/>
      </c>
      <c r="I141" s="164" t="str">
        <f>IF('DADOS e Estimativa'!I14&gt;0,IF(AND('DADOS e Estimativa'!$Z14&lt;='DADOS e Estimativa'!I14,'DADOS e Estimativa'!I14&lt;='DADOS e Estimativa'!$AA14),'DADOS e Estimativa'!I14,"excluído*"),"")</f>
        <v/>
      </c>
      <c r="J141" s="164" t="str">
        <f>IF('DADOS e Estimativa'!J14&gt;0,IF(AND('DADOS e Estimativa'!$Z14&lt;='DADOS e Estimativa'!J14,'DADOS e Estimativa'!J14&lt;='DADOS e Estimativa'!$AA14),'DADOS e Estimativa'!J14,"excluído*"),"")</f>
        <v/>
      </c>
      <c r="K141" s="164">
        <f>IF('DADOS e Estimativa'!K14&gt;0,IF(AND('DADOS e Estimativa'!$Z14&lt;='DADOS e Estimativa'!K14,'DADOS e Estimativa'!K14&lt;='DADOS e Estimativa'!$AA14),'DADOS e Estimativa'!K14,"excluído*"),"")</f>
        <v>835</v>
      </c>
      <c r="L141" s="164" t="str">
        <f>IF('DADOS e Estimativa'!L14&gt;0,IF(AND('DADOS e Estimativa'!$Z14&lt;='DADOS e Estimativa'!L14,'DADOS e Estimativa'!L14&lt;='DADOS e Estimativa'!$AA14),'DADOS e Estimativa'!L14,"excluído*"),"")</f>
        <v/>
      </c>
      <c r="M141" s="164" t="str">
        <f>IF('DADOS e Estimativa'!M14&gt;0,IF(AND('DADOS e Estimativa'!$Z14&lt;='DADOS e Estimativa'!M14,'DADOS e Estimativa'!M14&lt;='DADOS e Estimativa'!$AA14),'DADOS e Estimativa'!M14,"excluído*"),"")</f>
        <v/>
      </c>
      <c r="N141" s="164" t="str">
        <f>IF('DADOS e Estimativa'!N14&gt;0,IF(AND('DADOS e Estimativa'!$Z14&lt;='DADOS e Estimativa'!N14,'DADOS e Estimativa'!N14&lt;='DADOS e Estimativa'!$AA14),'DADOS e Estimativa'!N14,"excluído*"),"")</f>
        <v/>
      </c>
      <c r="O141" s="164" t="str">
        <f>IF('DADOS e Estimativa'!O14&gt;0,IF(AND('DADOS e Estimativa'!$Z14&lt;='DADOS e Estimativa'!O14,'DADOS e Estimativa'!O14&lt;='DADOS e Estimativa'!$AA14),'DADOS e Estimativa'!O14,"excluído*"),"")</f>
        <v/>
      </c>
      <c r="P141" s="164" t="str">
        <f>IF('DADOS e Estimativa'!P14&gt;0,IF(AND('DADOS e Estimativa'!$Z14&lt;='DADOS e Estimativa'!P14,'DADOS e Estimativa'!P14&lt;='DADOS e Estimativa'!$AA14),'DADOS e Estimativa'!P14,"excluído*"),"")</f>
        <v/>
      </c>
      <c r="Q141" s="164" t="str">
        <f>IF('DADOS e Estimativa'!Q14&gt;0,IF(AND('DADOS e Estimativa'!$Z14&lt;='DADOS e Estimativa'!Q14,'DADOS e Estimativa'!Q14&lt;='DADOS e Estimativa'!$AA14),'DADOS e Estimativa'!Q14,"excluído*"),"")</f>
        <v/>
      </c>
      <c r="R141" s="164" t="str">
        <f>IF('DADOS e Estimativa'!R14&gt;0,IF(AND('DADOS e Estimativa'!$Z14&lt;='DADOS e Estimativa'!R14,'DADOS e Estimativa'!R14&lt;='DADOS e Estimativa'!$AA14),'DADOS e Estimativa'!R14,"excluído*"),"")</f>
        <v/>
      </c>
      <c r="S141" s="164" t="str">
        <f>IF('DADOS e Estimativa'!S14&gt;0,IF(AND('DADOS e Estimativa'!$Z14&lt;='DADOS e Estimativa'!S14,'DADOS e Estimativa'!S14&lt;='DADOS e Estimativa'!$AA14),'DADOS e Estimativa'!S14,"excluído*"),"")</f>
        <v/>
      </c>
      <c r="T141" s="164" t="str">
        <f>IF('DADOS e Estimativa'!T14&gt;0,IF(AND('DADOS e Estimativa'!$Z14&lt;='DADOS e Estimativa'!T14,'DADOS e Estimativa'!T14&lt;='DADOS e Estimativa'!$AA14),'DADOS e Estimativa'!T14,"excluído*"),"")</f>
        <v/>
      </c>
      <c r="U141" s="164" t="str">
        <f>IF('DADOS e Estimativa'!U14&gt;0,IF(AND('DADOS e Estimativa'!$Z14&lt;='DADOS e Estimativa'!U14,'DADOS e Estimativa'!U14&lt;='DADOS e Estimativa'!$AA14),'DADOS e Estimativa'!U14,"excluído*"),"")</f>
        <v/>
      </c>
      <c r="V141" s="164" t="str">
        <f>IF('DADOS e Estimativa'!V14&gt;0,IF(AND('DADOS e Estimativa'!$Z14&lt;='DADOS e Estimativa'!V14,'DADOS e Estimativa'!V14&lt;='DADOS e Estimativa'!$AA14),'DADOS e Estimativa'!V14,"excluído*"),"")</f>
        <v/>
      </c>
      <c r="W141" s="165" t="str">
        <f>IF('DADOS e Estimativa'!W14&gt;0,IF(AND('DADOS e Estimativa'!$Z14&lt;='DADOS e Estimativa'!W14,'DADOS e Estimativa'!W14&lt;='DADOS e Estimativa'!$AA14),'DADOS e Estimativa'!W14,"excluído*"),"")</f>
        <v/>
      </c>
      <c r="X141" s="166">
        <f t="shared" si="42"/>
        <v>1478.26</v>
      </c>
      <c r="Y141" s="167"/>
      <c r="Z141" s="168">
        <f t="shared" si="43"/>
        <v>11826.08</v>
      </c>
      <c r="AA141" s="167"/>
      <c r="AB141" s="179" t="s">
        <v>216</v>
      </c>
      <c r="AC141" s="70"/>
      <c r="AD141" s="170">
        <v>1.0</v>
      </c>
    </row>
    <row r="142">
      <c r="A142" s="171" t="str">
        <f>IF('DADOS e Estimativa'!A15="","",'DADOS e Estimativa'!A15)</f>
        <v>1-7</v>
      </c>
      <c r="B142" s="172" t="str">
        <f>IF('DADOS e Estimativa'!B15="","",'DADOS e Estimativa'!B15)</f>
        <v>Split Piso-Teto 22.000 a 24.000 BTU's</v>
      </c>
      <c r="C142" s="173">
        <f>IF('DADOS e Estimativa'!C15="","",'DADOS e Estimativa'!C15)</f>
        <v>8</v>
      </c>
      <c r="D142" s="174" t="str">
        <f>IF('DADOS e Estimativa'!D15="","",'DADOS e Estimativa'!D15)</f>
        <v>unid.</v>
      </c>
      <c r="E142" s="175">
        <f>IF('DADOS e Estimativa'!E15&gt;0,IF(AND('DADOS e Estimativa'!$Z15&lt;='DADOS e Estimativa'!E15,'DADOS e Estimativa'!E15&lt;='DADOS e Estimativa'!$AA15),'DADOS e Estimativa'!E15,"excluído*"),"")</f>
        <v>5685.61</v>
      </c>
      <c r="F142" s="175" t="str">
        <f>IF('DADOS e Estimativa'!F15&gt;0,IF(AND('DADOS e Estimativa'!$Z15&lt;='DADOS e Estimativa'!F15,'DADOS e Estimativa'!F15&lt;='DADOS e Estimativa'!$AA15),'DADOS e Estimativa'!F15,"excluído*"),"")</f>
        <v>excluído*</v>
      </c>
      <c r="G142" s="175">
        <f>IF('DADOS e Estimativa'!G15&gt;0,IF(AND('DADOS e Estimativa'!$Z15&lt;='DADOS e Estimativa'!G15,'DADOS e Estimativa'!G15&lt;='DADOS e Estimativa'!$AA15),'DADOS e Estimativa'!G15,"excluído*"),"")</f>
        <v>6450</v>
      </c>
      <c r="H142" s="175" t="str">
        <f>IF('DADOS e Estimativa'!H15&gt;0,IF(AND('DADOS e Estimativa'!$Z15&lt;='DADOS e Estimativa'!H15,'DADOS e Estimativa'!H15&lt;='DADOS e Estimativa'!$AA15),'DADOS e Estimativa'!H15,"excluído*"),"")</f>
        <v/>
      </c>
      <c r="I142" s="175" t="str">
        <f>IF('DADOS e Estimativa'!I15&gt;0,IF(AND('DADOS e Estimativa'!$Z15&lt;='DADOS e Estimativa'!I15,'DADOS e Estimativa'!I15&lt;='DADOS e Estimativa'!$AA15),'DADOS e Estimativa'!I15,"excluído*"),"")</f>
        <v/>
      </c>
      <c r="J142" s="175">
        <f>IF('DADOS e Estimativa'!J15&gt;0,IF(AND('DADOS e Estimativa'!$Z15&lt;='DADOS e Estimativa'!J15,'DADOS e Estimativa'!J15&lt;='DADOS e Estimativa'!$AA15),'DADOS e Estimativa'!J15,"excluído*"),"")</f>
        <v>7500</v>
      </c>
      <c r="K142" s="175" t="str">
        <f>IF('DADOS e Estimativa'!K15&gt;0,IF(AND('DADOS e Estimativa'!$Z15&lt;='DADOS e Estimativa'!K15,'DADOS e Estimativa'!K15&lt;='DADOS e Estimativa'!$AA15),'DADOS e Estimativa'!K15,"excluído*"),"")</f>
        <v>excluído*</v>
      </c>
      <c r="L142" s="175" t="str">
        <f>IF('DADOS e Estimativa'!L15&gt;0,IF(AND('DADOS e Estimativa'!$Z15&lt;='DADOS e Estimativa'!L15,'DADOS e Estimativa'!L15&lt;='DADOS e Estimativa'!$AA15),'DADOS e Estimativa'!L15,"excluído*"),"")</f>
        <v/>
      </c>
      <c r="M142" s="175" t="str">
        <f>IF('DADOS e Estimativa'!M15&gt;0,IF(AND('DADOS e Estimativa'!$Z15&lt;='DADOS e Estimativa'!M15,'DADOS e Estimativa'!M15&lt;='DADOS e Estimativa'!$AA15),'DADOS e Estimativa'!M15,"excluído*"),"")</f>
        <v/>
      </c>
      <c r="N142" s="175" t="str">
        <f>IF('DADOS e Estimativa'!N15&gt;0,IF(AND('DADOS e Estimativa'!$Z15&lt;='DADOS e Estimativa'!N15,'DADOS e Estimativa'!N15&lt;='DADOS e Estimativa'!$AA15),'DADOS e Estimativa'!N15,"excluído*"),"")</f>
        <v/>
      </c>
      <c r="O142" s="175" t="str">
        <f>IF('DADOS e Estimativa'!O15&gt;0,IF(AND('DADOS e Estimativa'!$Z15&lt;='DADOS e Estimativa'!O15,'DADOS e Estimativa'!O15&lt;='DADOS e Estimativa'!$AA15),'DADOS e Estimativa'!O15,"excluído*"),"")</f>
        <v/>
      </c>
      <c r="P142" s="175" t="str">
        <f>IF('DADOS e Estimativa'!P15&gt;0,IF(AND('DADOS e Estimativa'!$Z15&lt;='DADOS e Estimativa'!P15,'DADOS e Estimativa'!P15&lt;='DADOS e Estimativa'!$AA15),'DADOS e Estimativa'!P15,"excluído*"),"")</f>
        <v/>
      </c>
      <c r="Q142" s="175" t="str">
        <f>IF('DADOS e Estimativa'!Q15&gt;0,IF(AND('DADOS e Estimativa'!$Z15&lt;='DADOS e Estimativa'!Q15,'DADOS e Estimativa'!Q15&lt;='DADOS e Estimativa'!$AA15),'DADOS e Estimativa'!Q15,"excluído*"),"")</f>
        <v/>
      </c>
      <c r="R142" s="175" t="str">
        <f>IF('DADOS e Estimativa'!R15&gt;0,IF(AND('DADOS e Estimativa'!$Z15&lt;='DADOS e Estimativa'!R15,'DADOS e Estimativa'!R15&lt;='DADOS e Estimativa'!$AA15),'DADOS e Estimativa'!R15,"excluído*"),"")</f>
        <v/>
      </c>
      <c r="S142" s="175" t="str">
        <f>IF('DADOS e Estimativa'!S15&gt;0,IF(AND('DADOS e Estimativa'!$Z15&lt;='DADOS e Estimativa'!S15,'DADOS e Estimativa'!S15&lt;='DADOS e Estimativa'!$AA15),'DADOS e Estimativa'!S15,"excluído*"),"")</f>
        <v/>
      </c>
      <c r="T142" s="175" t="str">
        <f>IF('DADOS e Estimativa'!T15&gt;0,IF(AND('DADOS e Estimativa'!$Z15&lt;='DADOS e Estimativa'!T15,'DADOS e Estimativa'!T15&lt;='DADOS e Estimativa'!$AA15),'DADOS e Estimativa'!T15,"excluído*"),"")</f>
        <v/>
      </c>
      <c r="U142" s="175" t="str">
        <f>IF('DADOS e Estimativa'!U15&gt;0,IF(AND('DADOS e Estimativa'!$Z15&lt;='DADOS e Estimativa'!U15,'DADOS e Estimativa'!U15&lt;='DADOS e Estimativa'!$AA15),'DADOS e Estimativa'!U15,"excluído*"),"")</f>
        <v/>
      </c>
      <c r="V142" s="175" t="str">
        <f>IF('DADOS e Estimativa'!V15&gt;0,IF(AND('DADOS e Estimativa'!$Z15&lt;='DADOS e Estimativa'!V15,'DADOS e Estimativa'!V15&lt;='DADOS e Estimativa'!$AA15),'DADOS e Estimativa'!V15,"excluído*"),"")</f>
        <v/>
      </c>
      <c r="W142" s="176" t="str">
        <f>IF('DADOS e Estimativa'!W15&gt;0,IF(AND('DADOS e Estimativa'!$Z15&lt;='DADOS e Estimativa'!W15,'DADOS e Estimativa'!W15&lt;='DADOS e Estimativa'!$AA15),'DADOS e Estimativa'!W15,"excluído*"),"")</f>
        <v/>
      </c>
      <c r="X142" s="177">
        <f t="shared" si="42"/>
        <v>6545.2</v>
      </c>
      <c r="Y142" s="167"/>
      <c r="Z142" s="178">
        <f t="shared" si="43"/>
        <v>52361.6</v>
      </c>
      <c r="AA142" s="167"/>
      <c r="AB142" s="169">
        <v>6539.0</v>
      </c>
      <c r="AC142" s="54">
        <f t="shared" ref="AC142:AC151" si="45">X142/AB142-1</f>
        <v>0.0009481572106</v>
      </c>
      <c r="AD142" s="170">
        <v>1.0</v>
      </c>
    </row>
    <row r="143">
      <c r="A143" s="171" t="str">
        <f>IF('DADOS e Estimativa'!A16="","",'DADOS e Estimativa'!A16)</f>
        <v>1-8</v>
      </c>
      <c r="B143" s="172" t="str">
        <f>IF('DADOS e Estimativa'!B16="","",'DADOS e Estimativa'!B16)</f>
        <v>Instalação item 7</v>
      </c>
      <c r="C143" s="173">
        <f>IF('DADOS e Estimativa'!C16="","",'DADOS e Estimativa'!C16)</f>
        <v>8</v>
      </c>
      <c r="D143" s="174" t="str">
        <f>IF('DADOS e Estimativa'!D16="","",'DADOS e Estimativa'!D16)</f>
        <v>unid.</v>
      </c>
      <c r="E143" s="175">
        <f>IF('DADOS e Estimativa'!E16&gt;0,IF(AND('DADOS e Estimativa'!$Z16&lt;='DADOS e Estimativa'!E16,'DADOS e Estimativa'!E16&lt;='DADOS e Estimativa'!$AA16),'DADOS e Estimativa'!E16,"excluído*"),"")</f>
        <v>2471.52</v>
      </c>
      <c r="F143" s="175" t="str">
        <f>IF('DADOS e Estimativa'!F16&gt;0,IF(AND('DADOS e Estimativa'!$Z16&lt;='DADOS e Estimativa'!F16,'DADOS e Estimativa'!F16&lt;='DADOS e Estimativa'!$AA16),'DADOS e Estimativa'!F16,"excluído*"),"")</f>
        <v>excluído*</v>
      </c>
      <c r="G143" s="175" t="str">
        <f>IF('DADOS e Estimativa'!G16&gt;0,IF(AND('DADOS e Estimativa'!$Z16&lt;='DADOS e Estimativa'!G16,'DADOS e Estimativa'!G16&lt;='DADOS e Estimativa'!$AA16),'DADOS e Estimativa'!G16,"excluído*"),"")</f>
        <v/>
      </c>
      <c r="H143" s="175" t="str">
        <f>IF('DADOS e Estimativa'!H16&gt;0,IF(AND('DADOS e Estimativa'!$Z16&lt;='DADOS e Estimativa'!H16,'DADOS e Estimativa'!H16&lt;='DADOS e Estimativa'!$AA16),'DADOS e Estimativa'!H16,"excluído*"),"")</f>
        <v/>
      </c>
      <c r="I143" s="175" t="str">
        <f>IF('DADOS e Estimativa'!I16&gt;0,IF(AND('DADOS e Estimativa'!$Z16&lt;='DADOS e Estimativa'!I16,'DADOS e Estimativa'!I16&lt;='DADOS e Estimativa'!$AA16),'DADOS e Estimativa'!I16,"excluído*"),"")</f>
        <v/>
      </c>
      <c r="J143" s="175">
        <f>IF('DADOS e Estimativa'!J16&gt;0,IF(AND('DADOS e Estimativa'!$Z16&lt;='DADOS e Estimativa'!J16,'DADOS e Estimativa'!J16&lt;='DADOS e Estimativa'!$AA16),'DADOS e Estimativa'!J16,"excluído*"),"")</f>
        <v>1131</v>
      </c>
      <c r="K143" s="175" t="str">
        <f>IF('DADOS e Estimativa'!K16&gt;0,IF(AND('DADOS e Estimativa'!$Z16&lt;='DADOS e Estimativa'!K16,'DADOS e Estimativa'!K16&lt;='DADOS e Estimativa'!$AA16),'DADOS e Estimativa'!K16,"excluído*"),"")</f>
        <v/>
      </c>
      <c r="L143" s="175" t="str">
        <f>IF('DADOS e Estimativa'!L16&gt;0,IF(AND('DADOS e Estimativa'!$Z16&lt;='DADOS e Estimativa'!L16,'DADOS e Estimativa'!L16&lt;='DADOS e Estimativa'!$AA16),'DADOS e Estimativa'!L16,"excluído*"),"")</f>
        <v/>
      </c>
      <c r="M143" s="175" t="str">
        <f>IF('DADOS e Estimativa'!M16&gt;0,IF(AND('DADOS e Estimativa'!$Z16&lt;='DADOS e Estimativa'!M16,'DADOS e Estimativa'!M16&lt;='DADOS e Estimativa'!$AA16),'DADOS e Estimativa'!M16,"excluído*"),"")</f>
        <v/>
      </c>
      <c r="N143" s="175" t="str">
        <f>IF('DADOS e Estimativa'!N16&gt;0,IF(AND('DADOS e Estimativa'!$Z16&lt;='DADOS e Estimativa'!N16,'DADOS e Estimativa'!N16&lt;='DADOS e Estimativa'!$AA16),'DADOS e Estimativa'!N16,"excluído*"),"")</f>
        <v/>
      </c>
      <c r="O143" s="175" t="str">
        <f>IF('DADOS e Estimativa'!O16&gt;0,IF(AND('DADOS e Estimativa'!$Z16&lt;='DADOS e Estimativa'!O16,'DADOS e Estimativa'!O16&lt;='DADOS e Estimativa'!$AA16),'DADOS e Estimativa'!O16,"excluído*"),"")</f>
        <v/>
      </c>
      <c r="P143" s="175" t="str">
        <f>IF('DADOS e Estimativa'!P16&gt;0,IF(AND('DADOS e Estimativa'!$Z16&lt;='DADOS e Estimativa'!P16,'DADOS e Estimativa'!P16&lt;='DADOS e Estimativa'!$AA16),'DADOS e Estimativa'!P16,"excluído*"),"")</f>
        <v/>
      </c>
      <c r="Q143" s="175" t="str">
        <f>IF('DADOS e Estimativa'!Q16&gt;0,IF(AND('DADOS e Estimativa'!$Z16&lt;='DADOS e Estimativa'!Q16,'DADOS e Estimativa'!Q16&lt;='DADOS e Estimativa'!$AA16),'DADOS e Estimativa'!Q16,"excluído*"),"")</f>
        <v/>
      </c>
      <c r="R143" s="175" t="str">
        <f>IF('DADOS e Estimativa'!R16&gt;0,IF(AND('DADOS e Estimativa'!$Z16&lt;='DADOS e Estimativa'!R16,'DADOS e Estimativa'!R16&lt;='DADOS e Estimativa'!$AA16),'DADOS e Estimativa'!R16,"excluído*"),"")</f>
        <v/>
      </c>
      <c r="S143" s="175" t="str">
        <f>IF('DADOS e Estimativa'!S16&gt;0,IF(AND('DADOS e Estimativa'!$Z16&lt;='DADOS e Estimativa'!S16,'DADOS e Estimativa'!S16&lt;='DADOS e Estimativa'!$AA16),'DADOS e Estimativa'!S16,"excluído*"),"")</f>
        <v/>
      </c>
      <c r="T143" s="175" t="str">
        <f>IF('DADOS e Estimativa'!T16&gt;0,IF(AND('DADOS e Estimativa'!$Z16&lt;='DADOS e Estimativa'!T16,'DADOS e Estimativa'!T16&lt;='DADOS e Estimativa'!$AA16),'DADOS e Estimativa'!T16,"excluído*"),"")</f>
        <v/>
      </c>
      <c r="U143" s="175" t="str">
        <f>IF('DADOS e Estimativa'!U16&gt;0,IF(AND('DADOS e Estimativa'!$Z16&lt;='DADOS e Estimativa'!U16,'DADOS e Estimativa'!U16&lt;='DADOS e Estimativa'!$AA16),'DADOS e Estimativa'!U16,"excluído*"),"")</f>
        <v/>
      </c>
      <c r="V143" s="175" t="str">
        <f>IF('DADOS e Estimativa'!V16&gt;0,IF(AND('DADOS e Estimativa'!$Z16&lt;='DADOS e Estimativa'!V16,'DADOS e Estimativa'!V16&lt;='DADOS e Estimativa'!$AA16),'DADOS e Estimativa'!V16,"excluído*"),"")</f>
        <v/>
      </c>
      <c r="W143" s="176" t="str">
        <f>IF('DADOS e Estimativa'!W16&gt;0,IF(AND('DADOS e Estimativa'!$Z16&lt;='DADOS e Estimativa'!W16,'DADOS e Estimativa'!W16&lt;='DADOS e Estimativa'!$AA16),'DADOS e Estimativa'!W16,"excluído*"),"")</f>
        <v/>
      </c>
      <c r="X143" s="177">
        <f t="shared" si="42"/>
        <v>1801.26</v>
      </c>
      <c r="Y143" s="167"/>
      <c r="Z143" s="178">
        <f t="shared" si="43"/>
        <v>14410.08</v>
      </c>
      <c r="AA143" s="167"/>
      <c r="AB143" s="169">
        <v>2350.0</v>
      </c>
      <c r="AC143" s="54">
        <f t="shared" si="45"/>
        <v>-0.233506383</v>
      </c>
      <c r="AD143" s="170">
        <v>1.0</v>
      </c>
    </row>
    <row r="144">
      <c r="A144" s="160" t="str">
        <f>IF('DADOS e Estimativa'!A17="","",'DADOS e Estimativa'!A17)</f>
        <v>1-9</v>
      </c>
      <c r="B144" s="161" t="str">
        <f>IF('DADOS e Estimativa'!B17="","",'DADOS e Estimativa'!B17)</f>
        <v>Split Piso-Teto 28.000 a 30.000 BTU's</v>
      </c>
      <c r="C144" s="162">
        <f>IF('DADOS e Estimativa'!C17="","",'DADOS e Estimativa'!C17)</f>
        <v>12</v>
      </c>
      <c r="D144" s="163" t="str">
        <f>IF('DADOS e Estimativa'!D17="","",'DADOS e Estimativa'!D17)</f>
        <v>unid.</v>
      </c>
      <c r="E144" s="164">
        <f>IF('DADOS e Estimativa'!E17&gt;0,IF(AND('DADOS e Estimativa'!$Z17&lt;='DADOS e Estimativa'!E17,'DADOS e Estimativa'!E17&lt;='DADOS e Estimativa'!$AA17),'DADOS e Estimativa'!E17,"excluído*"),"")</f>
        <v>6459.05</v>
      </c>
      <c r="F144" s="164" t="str">
        <f>IF('DADOS e Estimativa'!F17&gt;0,IF(AND('DADOS e Estimativa'!$Z17&lt;='DADOS e Estimativa'!F17,'DADOS e Estimativa'!F17&lt;='DADOS e Estimativa'!$AA17),'DADOS e Estimativa'!F17,"excluído*"),"")</f>
        <v>excluído*</v>
      </c>
      <c r="G144" s="164">
        <f>IF('DADOS e Estimativa'!G17&gt;0,IF(AND('DADOS e Estimativa'!$Z17&lt;='DADOS e Estimativa'!G17,'DADOS e Estimativa'!G17&lt;='DADOS e Estimativa'!$AA17),'DADOS e Estimativa'!G17,"excluído*"),"")</f>
        <v>7650</v>
      </c>
      <c r="H144" s="164">
        <f>IF('DADOS e Estimativa'!H17&gt;0,IF(AND('DADOS e Estimativa'!$Z17&lt;='DADOS e Estimativa'!H17,'DADOS e Estimativa'!H17&lt;='DADOS e Estimativa'!$AA17),'DADOS e Estimativa'!H17,"excluído*"),"")</f>
        <v>8299</v>
      </c>
      <c r="I144" s="164" t="str">
        <f>IF('DADOS e Estimativa'!I17&gt;0,IF(AND('DADOS e Estimativa'!$Z17&lt;='DADOS e Estimativa'!I17,'DADOS e Estimativa'!I17&lt;='DADOS e Estimativa'!$AA17),'DADOS e Estimativa'!I17,"excluído*"),"")</f>
        <v/>
      </c>
      <c r="J144" s="164" t="str">
        <f>IF('DADOS e Estimativa'!J17&gt;0,IF(AND('DADOS e Estimativa'!$Z17&lt;='DADOS e Estimativa'!J17,'DADOS e Estimativa'!J17&lt;='DADOS e Estimativa'!$AA17),'DADOS e Estimativa'!J17,"excluído*"),"")</f>
        <v/>
      </c>
      <c r="K144" s="164" t="str">
        <f>IF('DADOS e Estimativa'!K17&gt;0,IF(AND('DADOS e Estimativa'!$Z17&lt;='DADOS e Estimativa'!K17,'DADOS e Estimativa'!K17&lt;='DADOS e Estimativa'!$AA17),'DADOS e Estimativa'!K17,"excluído*"),"")</f>
        <v/>
      </c>
      <c r="L144" s="164" t="str">
        <f>IF('DADOS e Estimativa'!L17&gt;0,IF(AND('DADOS e Estimativa'!$Z17&lt;='DADOS e Estimativa'!L17,'DADOS e Estimativa'!L17&lt;='DADOS e Estimativa'!$AA17),'DADOS e Estimativa'!L17,"excluído*"),"")</f>
        <v/>
      </c>
      <c r="M144" s="164" t="str">
        <f>IF('DADOS e Estimativa'!M17&gt;0,IF(AND('DADOS e Estimativa'!$Z17&lt;='DADOS e Estimativa'!M17,'DADOS e Estimativa'!M17&lt;='DADOS e Estimativa'!$AA17),'DADOS e Estimativa'!M17,"excluído*"),"")</f>
        <v/>
      </c>
      <c r="N144" s="164" t="str">
        <f>IF('DADOS e Estimativa'!N17&gt;0,IF(AND('DADOS e Estimativa'!$Z17&lt;='DADOS e Estimativa'!N17,'DADOS e Estimativa'!N17&lt;='DADOS e Estimativa'!$AA17),'DADOS e Estimativa'!N17,"excluído*"),"")</f>
        <v/>
      </c>
      <c r="O144" s="164" t="str">
        <f>IF('DADOS e Estimativa'!O17&gt;0,IF(AND('DADOS e Estimativa'!$Z17&lt;='DADOS e Estimativa'!O17,'DADOS e Estimativa'!O17&lt;='DADOS e Estimativa'!$AA17),'DADOS e Estimativa'!O17,"excluído*"),"")</f>
        <v/>
      </c>
      <c r="P144" s="164" t="str">
        <f>IF('DADOS e Estimativa'!P17&gt;0,IF(AND('DADOS e Estimativa'!$Z17&lt;='DADOS e Estimativa'!P17,'DADOS e Estimativa'!P17&lt;='DADOS e Estimativa'!$AA17),'DADOS e Estimativa'!P17,"excluído*"),"")</f>
        <v/>
      </c>
      <c r="Q144" s="164" t="str">
        <f>IF('DADOS e Estimativa'!Q17&gt;0,IF(AND('DADOS e Estimativa'!$Z17&lt;='DADOS e Estimativa'!Q17,'DADOS e Estimativa'!Q17&lt;='DADOS e Estimativa'!$AA17),'DADOS e Estimativa'!Q17,"excluído*"),"")</f>
        <v/>
      </c>
      <c r="R144" s="164" t="str">
        <f>IF('DADOS e Estimativa'!R17&gt;0,IF(AND('DADOS e Estimativa'!$Z17&lt;='DADOS e Estimativa'!R17,'DADOS e Estimativa'!R17&lt;='DADOS e Estimativa'!$AA17),'DADOS e Estimativa'!R17,"excluído*"),"")</f>
        <v/>
      </c>
      <c r="S144" s="164" t="str">
        <f>IF('DADOS e Estimativa'!S17&gt;0,IF(AND('DADOS e Estimativa'!$Z17&lt;='DADOS e Estimativa'!S17,'DADOS e Estimativa'!S17&lt;='DADOS e Estimativa'!$AA17),'DADOS e Estimativa'!S17,"excluído*"),"")</f>
        <v/>
      </c>
      <c r="T144" s="164" t="str">
        <f>IF('DADOS e Estimativa'!T17&gt;0,IF(AND('DADOS e Estimativa'!$Z17&lt;='DADOS e Estimativa'!T17,'DADOS e Estimativa'!T17&lt;='DADOS e Estimativa'!$AA17),'DADOS e Estimativa'!T17,"excluído*"),"")</f>
        <v/>
      </c>
      <c r="U144" s="164" t="str">
        <f>IF('DADOS e Estimativa'!U17&gt;0,IF(AND('DADOS e Estimativa'!$Z17&lt;='DADOS e Estimativa'!U17,'DADOS e Estimativa'!U17&lt;='DADOS e Estimativa'!$AA17),'DADOS e Estimativa'!U17,"excluído*"),"")</f>
        <v/>
      </c>
      <c r="V144" s="164" t="str">
        <f>IF('DADOS e Estimativa'!V17&gt;0,IF(AND('DADOS e Estimativa'!$Z17&lt;='DADOS e Estimativa'!V17,'DADOS e Estimativa'!V17&lt;='DADOS e Estimativa'!$AA17),'DADOS e Estimativa'!V17,"excluído*"),"")</f>
        <v/>
      </c>
      <c r="W144" s="165" t="str">
        <f>IF('DADOS e Estimativa'!W17&gt;0,IF(AND('DADOS e Estimativa'!$Z17&lt;='DADOS e Estimativa'!W17,'DADOS e Estimativa'!W17&lt;='DADOS e Estimativa'!$AA17),'DADOS e Estimativa'!W17,"excluído*"),"")</f>
        <v/>
      </c>
      <c r="X144" s="166">
        <f t="shared" si="42"/>
        <v>7469.35</v>
      </c>
      <c r="Y144" s="167"/>
      <c r="Z144" s="168">
        <f t="shared" si="43"/>
        <v>89632.2</v>
      </c>
      <c r="AA144" s="167"/>
      <c r="AB144" s="169">
        <v>8085.0</v>
      </c>
      <c r="AC144" s="54">
        <f t="shared" si="45"/>
        <v>-0.07614718615</v>
      </c>
      <c r="AD144" s="170">
        <v>1.0</v>
      </c>
    </row>
    <row r="145">
      <c r="A145" s="160" t="str">
        <f>IF('DADOS e Estimativa'!A18="","",'DADOS e Estimativa'!A18)</f>
        <v>1-10</v>
      </c>
      <c r="B145" s="161" t="str">
        <f>IF('DADOS e Estimativa'!B18="","",'DADOS e Estimativa'!B18)</f>
        <v>Instalação item 9</v>
      </c>
      <c r="C145" s="162">
        <f>IF('DADOS e Estimativa'!C18="","",'DADOS e Estimativa'!C18)</f>
        <v>12</v>
      </c>
      <c r="D145" s="163" t="str">
        <f>IF('DADOS e Estimativa'!D18="","",'DADOS e Estimativa'!D18)</f>
        <v>unid.</v>
      </c>
      <c r="E145" s="164">
        <f>IF('DADOS e Estimativa'!E18&gt;0,IF(AND('DADOS e Estimativa'!$Z18&lt;='DADOS e Estimativa'!E18,'DADOS e Estimativa'!E18&lt;='DADOS e Estimativa'!$AA18),'DADOS e Estimativa'!E18,"excluído*"),"")</f>
        <v>2471.52</v>
      </c>
      <c r="F145" s="164" t="str">
        <f>IF('DADOS e Estimativa'!F18&gt;0,IF(AND('DADOS e Estimativa'!$Z18&lt;='DADOS e Estimativa'!F18,'DADOS e Estimativa'!F18&lt;='DADOS e Estimativa'!$AA18),'DADOS e Estimativa'!F18,"excluído*"),"")</f>
        <v>excluído*</v>
      </c>
      <c r="G145" s="164" t="str">
        <f>IF('DADOS e Estimativa'!G18&gt;0,IF(AND('DADOS e Estimativa'!$Z18&lt;='DADOS e Estimativa'!G18,'DADOS e Estimativa'!G18&lt;='DADOS e Estimativa'!$AA18),'DADOS e Estimativa'!G18,"excluído*"),"")</f>
        <v/>
      </c>
      <c r="H145" s="164" t="str">
        <f>IF('DADOS e Estimativa'!H18&gt;0,IF(AND('DADOS e Estimativa'!$Z18&lt;='DADOS e Estimativa'!H18,'DADOS e Estimativa'!H18&lt;='DADOS e Estimativa'!$AA18),'DADOS e Estimativa'!H18,"excluído*"),"")</f>
        <v/>
      </c>
      <c r="I145" s="164" t="str">
        <f>IF('DADOS e Estimativa'!I18&gt;0,IF(AND('DADOS e Estimativa'!$Z18&lt;='DADOS e Estimativa'!I18,'DADOS e Estimativa'!I18&lt;='DADOS e Estimativa'!$AA18),'DADOS e Estimativa'!I18,"excluído*"),"")</f>
        <v/>
      </c>
      <c r="J145" s="164">
        <f>IF('DADOS e Estimativa'!J18&gt;0,IF(AND('DADOS e Estimativa'!$Z18&lt;='DADOS e Estimativa'!J18,'DADOS e Estimativa'!J18&lt;='DADOS e Estimativa'!$AA18),'DADOS e Estimativa'!J18,"excluído*"),"")</f>
        <v>1131</v>
      </c>
      <c r="K145" s="164" t="str">
        <f>IF('DADOS e Estimativa'!K18&gt;0,IF(AND('DADOS e Estimativa'!$Z18&lt;='DADOS e Estimativa'!K18,'DADOS e Estimativa'!K18&lt;='DADOS e Estimativa'!$AA18),'DADOS e Estimativa'!K18,"excluído*"),"")</f>
        <v/>
      </c>
      <c r="L145" s="164" t="str">
        <f>IF('DADOS e Estimativa'!L18&gt;0,IF(AND('DADOS e Estimativa'!$Z18&lt;='DADOS e Estimativa'!L18,'DADOS e Estimativa'!L18&lt;='DADOS e Estimativa'!$AA18),'DADOS e Estimativa'!L18,"excluído*"),"")</f>
        <v/>
      </c>
      <c r="M145" s="164" t="str">
        <f>IF('DADOS e Estimativa'!M18&gt;0,IF(AND('DADOS e Estimativa'!$Z18&lt;='DADOS e Estimativa'!M18,'DADOS e Estimativa'!M18&lt;='DADOS e Estimativa'!$AA18),'DADOS e Estimativa'!M18,"excluído*"),"")</f>
        <v/>
      </c>
      <c r="N145" s="164" t="str">
        <f>IF('DADOS e Estimativa'!N18&gt;0,IF(AND('DADOS e Estimativa'!$Z18&lt;='DADOS e Estimativa'!N18,'DADOS e Estimativa'!N18&lt;='DADOS e Estimativa'!$AA18),'DADOS e Estimativa'!N18,"excluído*"),"")</f>
        <v/>
      </c>
      <c r="O145" s="164" t="str">
        <f>IF('DADOS e Estimativa'!O18&gt;0,IF(AND('DADOS e Estimativa'!$Z18&lt;='DADOS e Estimativa'!O18,'DADOS e Estimativa'!O18&lt;='DADOS e Estimativa'!$AA18),'DADOS e Estimativa'!O18,"excluído*"),"")</f>
        <v/>
      </c>
      <c r="P145" s="164" t="str">
        <f>IF('DADOS e Estimativa'!P18&gt;0,IF(AND('DADOS e Estimativa'!$Z18&lt;='DADOS e Estimativa'!P18,'DADOS e Estimativa'!P18&lt;='DADOS e Estimativa'!$AA18),'DADOS e Estimativa'!P18,"excluído*"),"")</f>
        <v/>
      </c>
      <c r="Q145" s="164" t="str">
        <f>IF('DADOS e Estimativa'!Q18&gt;0,IF(AND('DADOS e Estimativa'!$Z18&lt;='DADOS e Estimativa'!Q18,'DADOS e Estimativa'!Q18&lt;='DADOS e Estimativa'!$AA18),'DADOS e Estimativa'!Q18,"excluído*"),"")</f>
        <v/>
      </c>
      <c r="R145" s="164" t="str">
        <f>IF('DADOS e Estimativa'!R18&gt;0,IF(AND('DADOS e Estimativa'!$Z18&lt;='DADOS e Estimativa'!R18,'DADOS e Estimativa'!R18&lt;='DADOS e Estimativa'!$AA18),'DADOS e Estimativa'!R18,"excluído*"),"")</f>
        <v/>
      </c>
      <c r="S145" s="164" t="str">
        <f>IF('DADOS e Estimativa'!S18&gt;0,IF(AND('DADOS e Estimativa'!$Z18&lt;='DADOS e Estimativa'!S18,'DADOS e Estimativa'!S18&lt;='DADOS e Estimativa'!$AA18),'DADOS e Estimativa'!S18,"excluído*"),"")</f>
        <v/>
      </c>
      <c r="T145" s="164" t="str">
        <f>IF('DADOS e Estimativa'!T18&gt;0,IF(AND('DADOS e Estimativa'!$Z18&lt;='DADOS e Estimativa'!T18,'DADOS e Estimativa'!T18&lt;='DADOS e Estimativa'!$AA18),'DADOS e Estimativa'!T18,"excluído*"),"")</f>
        <v/>
      </c>
      <c r="U145" s="164" t="str">
        <f>IF('DADOS e Estimativa'!U18&gt;0,IF(AND('DADOS e Estimativa'!$Z18&lt;='DADOS e Estimativa'!U18,'DADOS e Estimativa'!U18&lt;='DADOS e Estimativa'!$AA18),'DADOS e Estimativa'!U18,"excluído*"),"")</f>
        <v/>
      </c>
      <c r="V145" s="164" t="str">
        <f>IF('DADOS e Estimativa'!V18&gt;0,IF(AND('DADOS e Estimativa'!$Z18&lt;='DADOS e Estimativa'!V18,'DADOS e Estimativa'!V18&lt;='DADOS e Estimativa'!$AA18),'DADOS e Estimativa'!V18,"excluído*"),"")</f>
        <v/>
      </c>
      <c r="W145" s="165" t="str">
        <f>IF('DADOS e Estimativa'!W18&gt;0,IF(AND('DADOS e Estimativa'!$Z18&lt;='DADOS e Estimativa'!W18,'DADOS e Estimativa'!W18&lt;='DADOS e Estimativa'!$AA18),'DADOS e Estimativa'!W18,"excluído*"),"")</f>
        <v/>
      </c>
      <c r="X145" s="166">
        <f t="shared" si="42"/>
        <v>1801.26</v>
      </c>
      <c r="Y145" s="167"/>
      <c r="Z145" s="168">
        <f t="shared" si="43"/>
        <v>21615.12</v>
      </c>
      <c r="AA145" s="167"/>
      <c r="AB145" s="169">
        <v>2763.75</v>
      </c>
      <c r="AC145" s="54">
        <f t="shared" si="45"/>
        <v>-0.3482550882</v>
      </c>
      <c r="AD145" s="170">
        <v>1.0</v>
      </c>
    </row>
    <row r="146">
      <c r="A146" s="171" t="str">
        <f>IF('DADOS e Estimativa'!A19="","",'DADOS e Estimativa'!A19)</f>
        <v>1-11</v>
      </c>
      <c r="B146" s="172" t="str">
        <f>IF('DADOS e Estimativa'!B19="","",'DADOS e Estimativa'!B19)</f>
        <v>Split Piso-Teto 33.000 a 36.000 BTU's</v>
      </c>
      <c r="C146" s="173">
        <f>IF('DADOS e Estimativa'!C19="","",'DADOS e Estimativa'!C19)</f>
        <v>4</v>
      </c>
      <c r="D146" s="174" t="str">
        <f>IF('DADOS e Estimativa'!D19="","",'DADOS e Estimativa'!D19)</f>
        <v>unid.</v>
      </c>
      <c r="E146" s="175">
        <f>IF('DADOS e Estimativa'!E19&gt;0,IF(AND('DADOS e Estimativa'!$Z19&lt;='DADOS e Estimativa'!E19,'DADOS e Estimativa'!E19&lt;='DADOS e Estimativa'!$AA19),'DADOS e Estimativa'!E19,"excluído*"),"")</f>
        <v>7276</v>
      </c>
      <c r="F146" s="175" t="str">
        <f>IF('DADOS e Estimativa'!F19&gt;0,IF(AND('DADOS e Estimativa'!$Z19&lt;='DADOS e Estimativa'!F19,'DADOS e Estimativa'!F19&lt;='DADOS e Estimativa'!$AA19),'DADOS e Estimativa'!F19,"excluído*"),"")</f>
        <v>excluído*</v>
      </c>
      <c r="G146" s="175">
        <f>IF('DADOS e Estimativa'!G19&gt;0,IF(AND('DADOS e Estimativa'!$Z19&lt;='DADOS e Estimativa'!G19,'DADOS e Estimativa'!G19&lt;='DADOS e Estimativa'!$AA19),'DADOS e Estimativa'!G19,"excluído*"),"")</f>
        <v>7590</v>
      </c>
      <c r="H146" s="175">
        <f>IF('DADOS e Estimativa'!H19&gt;0,IF(AND('DADOS e Estimativa'!$Z19&lt;='DADOS e Estimativa'!H19,'DADOS e Estimativa'!H19&lt;='DADOS e Estimativa'!$AA19),'DADOS e Estimativa'!H19,"excluído*"),"")</f>
        <v>7799</v>
      </c>
      <c r="I146" s="175" t="str">
        <f>IF('DADOS e Estimativa'!I19&gt;0,IF(AND('DADOS e Estimativa'!$Z19&lt;='DADOS e Estimativa'!I19,'DADOS e Estimativa'!I19&lt;='DADOS e Estimativa'!$AA19),'DADOS e Estimativa'!I19,"excluído*"),"")</f>
        <v/>
      </c>
      <c r="J146" s="175">
        <f>IF('DADOS e Estimativa'!J19&gt;0,IF(AND('DADOS e Estimativa'!$Z19&lt;='DADOS e Estimativa'!J19,'DADOS e Estimativa'!J19&lt;='DADOS e Estimativa'!$AA19),'DADOS e Estimativa'!J19,"excluído*"),"")</f>
        <v>5200</v>
      </c>
      <c r="K146" s="175">
        <f>IF('DADOS e Estimativa'!K19&gt;0,IF(AND('DADOS e Estimativa'!$Z19&lt;='DADOS e Estimativa'!K19,'DADOS e Estimativa'!K19&lt;='DADOS e Estimativa'!$AA19),'DADOS e Estimativa'!K19,"excluído*"),"")</f>
        <v>7763.79</v>
      </c>
      <c r="L146" s="175" t="str">
        <f>IF('DADOS e Estimativa'!L19&gt;0,IF(AND('DADOS e Estimativa'!$Z19&lt;='DADOS e Estimativa'!L19,'DADOS e Estimativa'!L19&lt;='DADOS e Estimativa'!$AA19),'DADOS e Estimativa'!L19,"excluído*"),"")</f>
        <v/>
      </c>
      <c r="M146" s="175" t="str">
        <f>IF('DADOS e Estimativa'!M19&gt;0,IF(AND('DADOS e Estimativa'!$Z19&lt;='DADOS e Estimativa'!M19,'DADOS e Estimativa'!M19&lt;='DADOS e Estimativa'!$AA19),'DADOS e Estimativa'!M19,"excluído*"),"")</f>
        <v/>
      </c>
      <c r="N146" s="175" t="str">
        <f>IF('DADOS e Estimativa'!N19&gt;0,IF(AND('DADOS e Estimativa'!$Z19&lt;='DADOS e Estimativa'!N19,'DADOS e Estimativa'!N19&lt;='DADOS e Estimativa'!$AA19),'DADOS e Estimativa'!N19,"excluído*"),"")</f>
        <v/>
      </c>
      <c r="O146" s="175" t="str">
        <f>IF('DADOS e Estimativa'!O19&gt;0,IF(AND('DADOS e Estimativa'!$Z19&lt;='DADOS e Estimativa'!O19,'DADOS e Estimativa'!O19&lt;='DADOS e Estimativa'!$AA19),'DADOS e Estimativa'!O19,"excluído*"),"")</f>
        <v/>
      </c>
      <c r="P146" s="175" t="str">
        <f>IF('DADOS e Estimativa'!P19&gt;0,IF(AND('DADOS e Estimativa'!$Z19&lt;='DADOS e Estimativa'!P19,'DADOS e Estimativa'!P19&lt;='DADOS e Estimativa'!$AA19),'DADOS e Estimativa'!P19,"excluído*"),"")</f>
        <v/>
      </c>
      <c r="Q146" s="175" t="str">
        <f>IF('DADOS e Estimativa'!Q19&gt;0,IF(AND('DADOS e Estimativa'!$Z19&lt;='DADOS e Estimativa'!Q19,'DADOS e Estimativa'!Q19&lt;='DADOS e Estimativa'!$AA19),'DADOS e Estimativa'!Q19,"excluído*"),"")</f>
        <v/>
      </c>
      <c r="R146" s="175" t="str">
        <f>IF('DADOS e Estimativa'!R19&gt;0,IF(AND('DADOS e Estimativa'!$Z19&lt;='DADOS e Estimativa'!R19,'DADOS e Estimativa'!R19&lt;='DADOS e Estimativa'!$AA19),'DADOS e Estimativa'!R19,"excluído*"),"")</f>
        <v/>
      </c>
      <c r="S146" s="175" t="str">
        <f>IF('DADOS e Estimativa'!S19&gt;0,IF(AND('DADOS e Estimativa'!$Z19&lt;='DADOS e Estimativa'!S19,'DADOS e Estimativa'!S19&lt;='DADOS e Estimativa'!$AA19),'DADOS e Estimativa'!S19,"excluído*"),"")</f>
        <v/>
      </c>
      <c r="T146" s="175" t="str">
        <f>IF('DADOS e Estimativa'!T19&gt;0,IF(AND('DADOS e Estimativa'!$Z19&lt;='DADOS e Estimativa'!T19,'DADOS e Estimativa'!T19&lt;='DADOS e Estimativa'!$AA19),'DADOS e Estimativa'!T19,"excluído*"),"")</f>
        <v/>
      </c>
      <c r="U146" s="175" t="str">
        <f>IF('DADOS e Estimativa'!U19&gt;0,IF(AND('DADOS e Estimativa'!$Z19&lt;='DADOS e Estimativa'!U19,'DADOS e Estimativa'!U19&lt;='DADOS e Estimativa'!$AA19),'DADOS e Estimativa'!U19,"excluído*"),"")</f>
        <v/>
      </c>
      <c r="V146" s="175" t="str">
        <f>IF('DADOS e Estimativa'!V19&gt;0,IF(AND('DADOS e Estimativa'!$Z19&lt;='DADOS e Estimativa'!V19,'DADOS e Estimativa'!V19&lt;='DADOS e Estimativa'!$AA19),'DADOS e Estimativa'!V19,"excluído*"),"")</f>
        <v/>
      </c>
      <c r="W146" s="176" t="str">
        <f>IF('DADOS e Estimativa'!W19&gt;0,IF(AND('DADOS e Estimativa'!$Z19&lt;='DADOS e Estimativa'!W19,'DADOS e Estimativa'!W19&lt;='DADOS e Estimativa'!$AA19),'DADOS e Estimativa'!W19,"excluído*"),"")</f>
        <v/>
      </c>
      <c r="X146" s="177">
        <f t="shared" si="42"/>
        <v>7125.76</v>
      </c>
      <c r="Y146" s="167"/>
      <c r="Z146" s="178">
        <f t="shared" si="43"/>
        <v>28503.04</v>
      </c>
      <c r="AA146" s="167"/>
      <c r="AB146" s="169">
        <v>7169.0</v>
      </c>
      <c r="AC146" s="54">
        <f t="shared" si="45"/>
        <v>-0.00603152462</v>
      </c>
      <c r="AD146" s="170">
        <v>1.0</v>
      </c>
    </row>
    <row r="147">
      <c r="A147" s="171" t="str">
        <f>IF('DADOS e Estimativa'!A20="","",'DADOS e Estimativa'!A20)</f>
        <v>1-12</v>
      </c>
      <c r="B147" s="172" t="str">
        <f>IF('DADOS e Estimativa'!B20="","",'DADOS e Estimativa'!B20)</f>
        <v>Instalação item 11</v>
      </c>
      <c r="C147" s="173">
        <f>IF('DADOS e Estimativa'!C20="","",'DADOS e Estimativa'!C20)</f>
        <v>4</v>
      </c>
      <c r="D147" s="174" t="str">
        <f>IF('DADOS e Estimativa'!D20="","",'DADOS e Estimativa'!D20)</f>
        <v>unid.</v>
      </c>
      <c r="E147" s="175">
        <f>IF('DADOS e Estimativa'!E20&gt;0,IF(AND('DADOS e Estimativa'!$Z20&lt;='DADOS e Estimativa'!E20,'DADOS e Estimativa'!E20&lt;='DADOS e Estimativa'!$AA20),'DADOS e Estimativa'!E20,"excluído*"),"")</f>
        <v>2471.52</v>
      </c>
      <c r="F147" s="175" t="str">
        <f>IF('DADOS e Estimativa'!F20&gt;0,IF(AND('DADOS e Estimativa'!$Z20&lt;='DADOS e Estimativa'!F20,'DADOS e Estimativa'!F20&lt;='DADOS e Estimativa'!$AA20),'DADOS e Estimativa'!F20,"excluído*"),"")</f>
        <v>excluído*</v>
      </c>
      <c r="G147" s="175" t="str">
        <f>IF('DADOS e Estimativa'!G20&gt;0,IF(AND('DADOS e Estimativa'!$Z20&lt;='DADOS e Estimativa'!G20,'DADOS e Estimativa'!G20&lt;='DADOS e Estimativa'!$AA20),'DADOS e Estimativa'!G20,"excluído*"),"")</f>
        <v/>
      </c>
      <c r="H147" s="175" t="str">
        <f>IF('DADOS e Estimativa'!H20&gt;0,IF(AND('DADOS e Estimativa'!$Z20&lt;='DADOS e Estimativa'!H20,'DADOS e Estimativa'!H20&lt;='DADOS e Estimativa'!$AA20),'DADOS e Estimativa'!H20,"excluído*"),"")</f>
        <v/>
      </c>
      <c r="I147" s="175" t="str">
        <f>IF('DADOS e Estimativa'!I20&gt;0,IF(AND('DADOS e Estimativa'!$Z20&lt;='DADOS e Estimativa'!I20,'DADOS e Estimativa'!I20&lt;='DADOS e Estimativa'!$AA20),'DADOS e Estimativa'!I20,"excluído*"),"")</f>
        <v/>
      </c>
      <c r="J147" s="175">
        <f>IF('DADOS e Estimativa'!J20&gt;0,IF(AND('DADOS e Estimativa'!$Z20&lt;='DADOS e Estimativa'!J20,'DADOS e Estimativa'!J20&lt;='DADOS e Estimativa'!$AA20),'DADOS e Estimativa'!J20,"excluído*"),"")</f>
        <v>1131</v>
      </c>
      <c r="K147" s="175" t="str">
        <f>IF('DADOS e Estimativa'!K20&gt;0,IF(AND('DADOS e Estimativa'!$Z20&lt;='DADOS e Estimativa'!K20,'DADOS e Estimativa'!K20&lt;='DADOS e Estimativa'!$AA20),'DADOS e Estimativa'!K20,"excluído*"),"")</f>
        <v/>
      </c>
      <c r="L147" s="175" t="str">
        <f>IF('DADOS e Estimativa'!L20&gt;0,IF(AND('DADOS e Estimativa'!$Z20&lt;='DADOS e Estimativa'!L20,'DADOS e Estimativa'!L20&lt;='DADOS e Estimativa'!$AA20),'DADOS e Estimativa'!L20,"excluído*"),"")</f>
        <v/>
      </c>
      <c r="M147" s="175" t="str">
        <f>IF('DADOS e Estimativa'!M20&gt;0,IF(AND('DADOS e Estimativa'!$Z20&lt;='DADOS e Estimativa'!M20,'DADOS e Estimativa'!M20&lt;='DADOS e Estimativa'!$AA20),'DADOS e Estimativa'!M20,"excluído*"),"")</f>
        <v/>
      </c>
      <c r="N147" s="175" t="str">
        <f>IF('DADOS e Estimativa'!N20&gt;0,IF(AND('DADOS e Estimativa'!$Z20&lt;='DADOS e Estimativa'!N20,'DADOS e Estimativa'!N20&lt;='DADOS e Estimativa'!$AA20),'DADOS e Estimativa'!N20,"excluído*"),"")</f>
        <v/>
      </c>
      <c r="O147" s="175" t="str">
        <f>IF('DADOS e Estimativa'!O20&gt;0,IF(AND('DADOS e Estimativa'!$Z20&lt;='DADOS e Estimativa'!O20,'DADOS e Estimativa'!O20&lt;='DADOS e Estimativa'!$AA20),'DADOS e Estimativa'!O20,"excluído*"),"")</f>
        <v/>
      </c>
      <c r="P147" s="175" t="str">
        <f>IF('DADOS e Estimativa'!P20&gt;0,IF(AND('DADOS e Estimativa'!$Z20&lt;='DADOS e Estimativa'!P20,'DADOS e Estimativa'!P20&lt;='DADOS e Estimativa'!$AA20),'DADOS e Estimativa'!P20,"excluído*"),"")</f>
        <v/>
      </c>
      <c r="Q147" s="175" t="str">
        <f>IF('DADOS e Estimativa'!Q20&gt;0,IF(AND('DADOS e Estimativa'!$Z20&lt;='DADOS e Estimativa'!Q20,'DADOS e Estimativa'!Q20&lt;='DADOS e Estimativa'!$AA20),'DADOS e Estimativa'!Q20,"excluído*"),"")</f>
        <v/>
      </c>
      <c r="R147" s="175" t="str">
        <f>IF('DADOS e Estimativa'!R20&gt;0,IF(AND('DADOS e Estimativa'!$Z20&lt;='DADOS e Estimativa'!R20,'DADOS e Estimativa'!R20&lt;='DADOS e Estimativa'!$AA20),'DADOS e Estimativa'!R20,"excluído*"),"")</f>
        <v/>
      </c>
      <c r="S147" s="175" t="str">
        <f>IF('DADOS e Estimativa'!S20&gt;0,IF(AND('DADOS e Estimativa'!$Z20&lt;='DADOS e Estimativa'!S20,'DADOS e Estimativa'!S20&lt;='DADOS e Estimativa'!$AA20),'DADOS e Estimativa'!S20,"excluído*"),"")</f>
        <v/>
      </c>
      <c r="T147" s="175" t="str">
        <f>IF('DADOS e Estimativa'!T20&gt;0,IF(AND('DADOS e Estimativa'!$Z20&lt;='DADOS e Estimativa'!T20,'DADOS e Estimativa'!T20&lt;='DADOS e Estimativa'!$AA20),'DADOS e Estimativa'!T20,"excluído*"),"")</f>
        <v/>
      </c>
      <c r="U147" s="175" t="str">
        <f>IF('DADOS e Estimativa'!U20&gt;0,IF(AND('DADOS e Estimativa'!$Z20&lt;='DADOS e Estimativa'!U20,'DADOS e Estimativa'!U20&lt;='DADOS e Estimativa'!$AA20),'DADOS e Estimativa'!U20,"excluído*"),"")</f>
        <v/>
      </c>
      <c r="V147" s="175" t="str">
        <f>IF('DADOS e Estimativa'!V20&gt;0,IF(AND('DADOS e Estimativa'!$Z20&lt;='DADOS e Estimativa'!V20,'DADOS e Estimativa'!V20&lt;='DADOS e Estimativa'!$AA20),'DADOS e Estimativa'!V20,"excluído*"),"")</f>
        <v/>
      </c>
      <c r="W147" s="176" t="str">
        <f>IF('DADOS e Estimativa'!W20&gt;0,IF(AND('DADOS e Estimativa'!$Z20&lt;='DADOS e Estimativa'!W20,'DADOS e Estimativa'!W20&lt;='DADOS e Estimativa'!$AA20),'DADOS e Estimativa'!W20,"excluído*"),"")</f>
        <v/>
      </c>
      <c r="X147" s="177">
        <f t="shared" si="42"/>
        <v>1801.26</v>
      </c>
      <c r="Y147" s="167"/>
      <c r="Z147" s="178">
        <f t="shared" si="43"/>
        <v>7205.04</v>
      </c>
      <c r="AA147" s="167"/>
      <c r="AB147" s="169">
        <v>3370.0</v>
      </c>
      <c r="AC147" s="54">
        <f t="shared" si="45"/>
        <v>-0.4655014837</v>
      </c>
      <c r="AD147" s="170">
        <v>1.0</v>
      </c>
    </row>
    <row r="148">
      <c r="A148" s="160" t="str">
        <f>IF('DADOS e Estimativa'!A21="","",'DADOS e Estimativa'!A21)</f>
        <v>1-13</v>
      </c>
      <c r="B148" s="161" t="str">
        <f>IF('DADOS e Estimativa'!B21="","",'DADOS e Estimativa'!B21)</f>
        <v>Slipt-Cassete  22.000 a 24.000 BTU's</v>
      </c>
      <c r="C148" s="162">
        <f>IF('DADOS e Estimativa'!C21="","",'DADOS e Estimativa'!C21)</f>
        <v>3</v>
      </c>
      <c r="D148" s="163" t="str">
        <f>IF('DADOS e Estimativa'!D21="","",'DADOS e Estimativa'!D21)</f>
        <v>unid.</v>
      </c>
      <c r="E148" s="164">
        <f>IF('DADOS e Estimativa'!E21&gt;0,IF(AND('DADOS e Estimativa'!$Z21&lt;='DADOS e Estimativa'!E21,'DADOS e Estimativa'!E21&lt;='DADOS e Estimativa'!$AA21),'DADOS e Estimativa'!E21,"excluído*"),"")</f>
        <v>7456.55</v>
      </c>
      <c r="F148" s="164" t="str">
        <f>IF('DADOS e Estimativa'!F21&gt;0,IF(AND('DADOS e Estimativa'!$Z21&lt;='DADOS e Estimativa'!F21,'DADOS e Estimativa'!F21&lt;='DADOS e Estimativa'!$AA21),'DADOS e Estimativa'!F21,"excluído*"),"")</f>
        <v>excluído*</v>
      </c>
      <c r="G148" s="164">
        <f>IF('DADOS e Estimativa'!G21&gt;0,IF(AND('DADOS e Estimativa'!$Z21&lt;='DADOS e Estimativa'!G21,'DADOS e Estimativa'!G21&lt;='DADOS e Estimativa'!$AA21),'DADOS e Estimativa'!G21,"excluído*"),"")</f>
        <v>7500</v>
      </c>
      <c r="H148" s="164">
        <f>IF('DADOS e Estimativa'!H21&gt;0,IF(AND('DADOS e Estimativa'!$Z21&lt;='DADOS e Estimativa'!H21,'DADOS e Estimativa'!H21&lt;='DADOS e Estimativa'!$AA21),'DADOS e Estimativa'!H21,"excluído*"),"")</f>
        <v>8089</v>
      </c>
      <c r="I148" s="164" t="str">
        <f>IF('DADOS e Estimativa'!I21&gt;0,IF(AND('DADOS e Estimativa'!$Z21&lt;='DADOS e Estimativa'!I21,'DADOS e Estimativa'!I21&lt;='DADOS e Estimativa'!$AA21),'DADOS e Estimativa'!I21,"excluído*"),"")</f>
        <v/>
      </c>
      <c r="J148" s="164">
        <f>IF('DADOS e Estimativa'!J21&gt;0,IF(AND('DADOS e Estimativa'!$Z21&lt;='DADOS e Estimativa'!J21,'DADOS e Estimativa'!J21&lt;='DADOS e Estimativa'!$AA21),'DADOS e Estimativa'!J21,"excluído*"),"")</f>
        <v>8228</v>
      </c>
      <c r="K148" s="164" t="str">
        <f>IF('DADOS e Estimativa'!K21&gt;0,IF(AND('DADOS e Estimativa'!$Z21&lt;='DADOS e Estimativa'!K21,'DADOS e Estimativa'!K21&lt;='DADOS e Estimativa'!$AA21),'DADOS e Estimativa'!K21,"excluído*"),"")</f>
        <v>excluído*</v>
      </c>
      <c r="L148" s="164" t="str">
        <f>IF('DADOS e Estimativa'!L21&gt;0,IF(AND('DADOS e Estimativa'!$Z21&lt;='DADOS e Estimativa'!L21,'DADOS e Estimativa'!L21&lt;='DADOS e Estimativa'!$AA21),'DADOS e Estimativa'!L21,"excluído*"),"")</f>
        <v/>
      </c>
      <c r="M148" s="164" t="str">
        <f>IF('DADOS e Estimativa'!M21&gt;0,IF(AND('DADOS e Estimativa'!$Z21&lt;='DADOS e Estimativa'!M21,'DADOS e Estimativa'!M21&lt;='DADOS e Estimativa'!$AA21),'DADOS e Estimativa'!M21,"excluído*"),"")</f>
        <v/>
      </c>
      <c r="N148" s="164" t="str">
        <f>IF('DADOS e Estimativa'!N21&gt;0,IF(AND('DADOS e Estimativa'!$Z21&lt;='DADOS e Estimativa'!N21,'DADOS e Estimativa'!N21&lt;='DADOS e Estimativa'!$AA21),'DADOS e Estimativa'!N21,"excluído*"),"")</f>
        <v/>
      </c>
      <c r="O148" s="164" t="str">
        <f>IF('DADOS e Estimativa'!O21&gt;0,IF(AND('DADOS e Estimativa'!$Z21&lt;='DADOS e Estimativa'!O21,'DADOS e Estimativa'!O21&lt;='DADOS e Estimativa'!$AA21),'DADOS e Estimativa'!O21,"excluído*"),"")</f>
        <v/>
      </c>
      <c r="P148" s="164" t="str">
        <f>IF('DADOS e Estimativa'!P21&gt;0,IF(AND('DADOS e Estimativa'!$Z21&lt;='DADOS e Estimativa'!P21,'DADOS e Estimativa'!P21&lt;='DADOS e Estimativa'!$AA21),'DADOS e Estimativa'!P21,"excluído*"),"")</f>
        <v/>
      </c>
      <c r="Q148" s="164" t="str">
        <f>IF('DADOS e Estimativa'!Q21&gt;0,IF(AND('DADOS e Estimativa'!$Z21&lt;='DADOS e Estimativa'!Q21,'DADOS e Estimativa'!Q21&lt;='DADOS e Estimativa'!$AA21),'DADOS e Estimativa'!Q21,"excluído*"),"")</f>
        <v/>
      </c>
      <c r="R148" s="164" t="str">
        <f>IF('DADOS e Estimativa'!R21&gt;0,IF(AND('DADOS e Estimativa'!$Z21&lt;='DADOS e Estimativa'!R21,'DADOS e Estimativa'!R21&lt;='DADOS e Estimativa'!$AA21),'DADOS e Estimativa'!R21,"excluído*"),"")</f>
        <v/>
      </c>
      <c r="S148" s="164" t="str">
        <f>IF('DADOS e Estimativa'!S21&gt;0,IF(AND('DADOS e Estimativa'!$Z21&lt;='DADOS e Estimativa'!S21,'DADOS e Estimativa'!S21&lt;='DADOS e Estimativa'!$AA21),'DADOS e Estimativa'!S21,"excluído*"),"")</f>
        <v/>
      </c>
      <c r="T148" s="164" t="str">
        <f>IF('DADOS e Estimativa'!T21&gt;0,IF(AND('DADOS e Estimativa'!$Z21&lt;='DADOS e Estimativa'!T21,'DADOS e Estimativa'!T21&lt;='DADOS e Estimativa'!$AA21),'DADOS e Estimativa'!T21,"excluído*"),"")</f>
        <v/>
      </c>
      <c r="U148" s="164" t="str">
        <f>IF('DADOS e Estimativa'!U21&gt;0,IF(AND('DADOS e Estimativa'!$Z21&lt;='DADOS e Estimativa'!U21,'DADOS e Estimativa'!U21&lt;='DADOS e Estimativa'!$AA21),'DADOS e Estimativa'!U21,"excluído*"),"")</f>
        <v/>
      </c>
      <c r="V148" s="164" t="str">
        <f>IF('DADOS e Estimativa'!V21&gt;0,IF(AND('DADOS e Estimativa'!$Z21&lt;='DADOS e Estimativa'!V21,'DADOS e Estimativa'!V21&lt;='DADOS e Estimativa'!$AA21),'DADOS e Estimativa'!V21,"excluído*"),"")</f>
        <v/>
      </c>
      <c r="W148" s="165" t="str">
        <f>IF('DADOS e Estimativa'!W21&gt;0,IF(AND('DADOS e Estimativa'!$Z21&lt;='DADOS e Estimativa'!W21,'DADOS e Estimativa'!W21&lt;='DADOS e Estimativa'!$AA21),'DADOS e Estimativa'!W21,"excluído*"),"")</f>
        <v/>
      </c>
      <c r="X148" s="166">
        <f t="shared" si="42"/>
        <v>7818.39</v>
      </c>
      <c r="Y148" s="167"/>
      <c r="Z148" s="168">
        <f t="shared" si="43"/>
        <v>23455.17</v>
      </c>
      <c r="AA148" s="167"/>
      <c r="AB148" s="169">
        <v>8677.0</v>
      </c>
      <c r="AC148" s="54">
        <f t="shared" si="45"/>
        <v>-0.0989524029</v>
      </c>
      <c r="AD148" s="170">
        <v>1.0</v>
      </c>
    </row>
    <row r="149">
      <c r="A149" s="160" t="str">
        <f>IF('DADOS e Estimativa'!A22="","",'DADOS e Estimativa'!A22)</f>
        <v>1-14</v>
      </c>
      <c r="B149" s="161" t="str">
        <f>IF('DADOS e Estimativa'!B22="","",'DADOS e Estimativa'!B22)</f>
        <v>Instalação item 13</v>
      </c>
      <c r="C149" s="162">
        <f>IF('DADOS e Estimativa'!C22="","",'DADOS e Estimativa'!C22)</f>
        <v>3</v>
      </c>
      <c r="D149" s="163" t="str">
        <f>IF('DADOS e Estimativa'!D22="","",'DADOS e Estimativa'!D22)</f>
        <v>unid.</v>
      </c>
      <c r="E149" s="164">
        <f>IF('DADOS e Estimativa'!E22&gt;0,IF(AND('DADOS e Estimativa'!$Z22&lt;='DADOS e Estimativa'!E22,'DADOS e Estimativa'!E22&lt;='DADOS e Estimativa'!$AA22),'DADOS e Estimativa'!E22,"excluído*"),"")</f>
        <v>2671.52</v>
      </c>
      <c r="F149" s="164" t="str">
        <f>IF('DADOS e Estimativa'!F22&gt;0,IF(AND('DADOS e Estimativa'!$Z22&lt;='DADOS e Estimativa'!F22,'DADOS e Estimativa'!F22&lt;='DADOS e Estimativa'!$AA22),'DADOS e Estimativa'!F22,"excluído*"),"")</f>
        <v>excluído*</v>
      </c>
      <c r="G149" s="164" t="str">
        <f>IF('DADOS e Estimativa'!G22&gt;0,IF(AND('DADOS e Estimativa'!$Z22&lt;='DADOS e Estimativa'!G22,'DADOS e Estimativa'!G22&lt;='DADOS e Estimativa'!$AA22),'DADOS e Estimativa'!G22,"excluído*"),"")</f>
        <v/>
      </c>
      <c r="H149" s="164" t="str">
        <f>IF('DADOS e Estimativa'!H22&gt;0,IF(AND('DADOS e Estimativa'!$Z22&lt;='DADOS e Estimativa'!H22,'DADOS e Estimativa'!H22&lt;='DADOS e Estimativa'!$AA22),'DADOS e Estimativa'!H22,"excluído*"),"")</f>
        <v/>
      </c>
      <c r="I149" s="164">
        <f>IF('DADOS e Estimativa'!I22&gt;0,IF(AND('DADOS e Estimativa'!$Z22&lt;='DADOS e Estimativa'!I22,'DADOS e Estimativa'!I22&lt;='DADOS e Estimativa'!$AA22),'DADOS e Estimativa'!I22,"excluído*"),"")</f>
        <v>1316</v>
      </c>
      <c r="J149" s="164" t="str">
        <f>IF('DADOS e Estimativa'!J22&gt;0,IF(AND('DADOS e Estimativa'!$Z22&lt;='DADOS e Estimativa'!J22,'DADOS e Estimativa'!J22&lt;='DADOS e Estimativa'!$AA22),'DADOS e Estimativa'!J22,"excluído*"),"")</f>
        <v/>
      </c>
      <c r="K149" s="164" t="str">
        <f>IF('DADOS e Estimativa'!K22&gt;0,IF(AND('DADOS e Estimativa'!$Z22&lt;='DADOS e Estimativa'!K22,'DADOS e Estimativa'!K22&lt;='DADOS e Estimativa'!$AA22),'DADOS e Estimativa'!K22,"excluído*"),"")</f>
        <v/>
      </c>
      <c r="L149" s="164" t="str">
        <f>IF('DADOS e Estimativa'!L22&gt;0,IF(AND('DADOS e Estimativa'!$Z22&lt;='DADOS e Estimativa'!L22,'DADOS e Estimativa'!L22&lt;='DADOS e Estimativa'!$AA22),'DADOS e Estimativa'!L22,"excluído*"),"")</f>
        <v/>
      </c>
      <c r="M149" s="164" t="str">
        <f>IF('DADOS e Estimativa'!M22&gt;0,IF(AND('DADOS e Estimativa'!$Z22&lt;='DADOS e Estimativa'!M22,'DADOS e Estimativa'!M22&lt;='DADOS e Estimativa'!$AA22),'DADOS e Estimativa'!M22,"excluído*"),"")</f>
        <v/>
      </c>
      <c r="N149" s="164" t="str">
        <f>IF('DADOS e Estimativa'!N22&gt;0,IF(AND('DADOS e Estimativa'!$Z22&lt;='DADOS e Estimativa'!N22,'DADOS e Estimativa'!N22&lt;='DADOS e Estimativa'!$AA22),'DADOS e Estimativa'!N22,"excluído*"),"")</f>
        <v/>
      </c>
      <c r="O149" s="164" t="str">
        <f>IF('DADOS e Estimativa'!O22&gt;0,IF(AND('DADOS e Estimativa'!$Z22&lt;='DADOS e Estimativa'!O22,'DADOS e Estimativa'!O22&lt;='DADOS e Estimativa'!$AA22),'DADOS e Estimativa'!O22,"excluído*"),"")</f>
        <v/>
      </c>
      <c r="P149" s="164" t="str">
        <f>IF('DADOS e Estimativa'!P22&gt;0,IF(AND('DADOS e Estimativa'!$Z22&lt;='DADOS e Estimativa'!P22,'DADOS e Estimativa'!P22&lt;='DADOS e Estimativa'!$AA22),'DADOS e Estimativa'!P22,"excluído*"),"")</f>
        <v/>
      </c>
      <c r="Q149" s="164" t="str">
        <f>IF('DADOS e Estimativa'!Q22&gt;0,IF(AND('DADOS e Estimativa'!$Z22&lt;='DADOS e Estimativa'!Q22,'DADOS e Estimativa'!Q22&lt;='DADOS e Estimativa'!$AA22),'DADOS e Estimativa'!Q22,"excluído*"),"")</f>
        <v/>
      </c>
      <c r="R149" s="164" t="str">
        <f>IF('DADOS e Estimativa'!R22&gt;0,IF(AND('DADOS e Estimativa'!$Z22&lt;='DADOS e Estimativa'!R22,'DADOS e Estimativa'!R22&lt;='DADOS e Estimativa'!$AA22),'DADOS e Estimativa'!R22,"excluído*"),"")</f>
        <v/>
      </c>
      <c r="S149" s="164" t="str">
        <f>IF('DADOS e Estimativa'!S22&gt;0,IF(AND('DADOS e Estimativa'!$Z22&lt;='DADOS e Estimativa'!S22,'DADOS e Estimativa'!S22&lt;='DADOS e Estimativa'!$AA22),'DADOS e Estimativa'!S22,"excluído*"),"")</f>
        <v/>
      </c>
      <c r="T149" s="164" t="str">
        <f>IF('DADOS e Estimativa'!T22&gt;0,IF(AND('DADOS e Estimativa'!$Z22&lt;='DADOS e Estimativa'!T22,'DADOS e Estimativa'!T22&lt;='DADOS e Estimativa'!$AA22),'DADOS e Estimativa'!T22,"excluído*"),"")</f>
        <v/>
      </c>
      <c r="U149" s="164" t="str">
        <f>IF('DADOS e Estimativa'!U22&gt;0,IF(AND('DADOS e Estimativa'!$Z22&lt;='DADOS e Estimativa'!U22,'DADOS e Estimativa'!U22&lt;='DADOS e Estimativa'!$AA22),'DADOS e Estimativa'!U22,"excluído*"),"")</f>
        <v/>
      </c>
      <c r="V149" s="164" t="str">
        <f>IF('DADOS e Estimativa'!V22&gt;0,IF(AND('DADOS e Estimativa'!$Z22&lt;='DADOS e Estimativa'!V22,'DADOS e Estimativa'!V22&lt;='DADOS e Estimativa'!$AA22),'DADOS e Estimativa'!V22,"excluído*"),"")</f>
        <v/>
      </c>
      <c r="W149" s="165" t="str">
        <f>IF('DADOS e Estimativa'!W22&gt;0,IF(AND('DADOS e Estimativa'!$Z22&lt;='DADOS e Estimativa'!W22,'DADOS e Estimativa'!W22&lt;='DADOS e Estimativa'!$AA22),'DADOS e Estimativa'!W22,"excluído*"),"")</f>
        <v/>
      </c>
      <c r="X149" s="166">
        <f t="shared" si="42"/>
        <v>1993.76</v>
      </c>
      <c r="Y149" s="167"/>
      <c r="Z149" s="168">
        <f t="shared" si="43"/>
        <v>5981.28</v>
      </c>
      <c r="AA149" s="167"/>
      <c r="AB149" s="169">
        <v>2580.0</v>
      </c>
      <c r="AC149" s="54">
        <f t="shared" si="45"/>
        <v>-0.2272248062</v>
      </c>
      <c r="AD149" s="170">
        <v>1.0</v>
      </c>
    </row>
    <row r="150">
      <c r="A150" s="171" t="str">
        <f>IF('DADOS e Estimativa'!A23="","",'DADOS e Estimativa'!A23)</f>
        <v>1-15</v>
      </c>
      <c r="B150" s="172" t="str">
        <f>IF('DADOS e Estimativa'!B23="","",'DADOS e Estimativa'!B23)</f>
        <v>Slipt-Cassete  33.000 a 36.000 BTU's</v>
      </c>
      <c r="C150" s="173">
        <f>IF('DADOS e Estimativa'!C23="","",'DADOS e Estimativa'!C23)</f>
        <v>5</v>
      </c>
      <c r="D150" s="174" t="str">
        <f>IF('DADOS e Estimativa'!D23="","",'DADOS e Estimativa'!D23)</f>
        <v>unid.</v>
      </c>
      <c r="E150" s="175">
        <f>IF('DADOS e Estimativa'!E23&gt;0,IF(AND('DADOS e Estimativa'!$Z23&lt;='DADOS e Estimativa'!E23,'DADOS e Estimativa'!E23&lt;='DADOS e Estimativa'!$AA23),'DADOS e Estimativa'!E23,"excluído*"),"")</f>
        <v>9879.05</v>
      </c>
      <c r="F150" s="175" t="str">
        <f>IF('DADOS e Estimativa'!F23&gt;0,IF(AND('DADOS e Estimativa'!$Z23&lt;='DADOS e Estimativa'!F23,'DADOS e Estimativa'!F23&lt;='DADOS e Estimativa'!$AA23),'DADOS e Estimativa'!F23,"excluído*"),"")</f>
        <v>excluído*</v>
      </c>
      <c r="G150" s="175">
        <f>IF('DADOS e Estimativa'!G23&gt;0,IF(AND('DADOS e Estimativa'!$Z23&lt;='DADOS e Estimativa'!G23,'DADOS e Estimativa'!G23&lt;='DADOS e Estimativa'!$AA23),'DADOS e Estimativa'!G23,"excluído*"),"")</f>
        <v>9950</v>
      </c>
      <c r="H150" s="175">
        <f>IF('DADOS e Estimativa'!H23&gt;0,IF(AND('DADOS e Estimativa'!$Z23&lt;='DADOS e Estimativa'!H23,'DADOS e Estimativa'!H23&lt;='DADOS e Estimativa'!$AA23),'DADOS e Estimativa'!H23,"excluído*"),"")</f>
        <v>10299</v>
      </c>
      <c r="I150" s="175" t="str">
        <f>IF('DADOS e Estimativa'!I23&gt;0,IF(AND('DADOS e Estimativa'!$Z23&lt;='DADOS e Estimativa'!I23,'DADOS e Estimativa'!I23&lt;='DADOS e Estimativa'!$AA23),'DADOS e Estimativa'!I23,"excluído*"),"")</f>
        <v/>
      </c>
      <c r="J150" s="175">
        <f>IF('DADOS e Estimativa'!J23&gt;0,IF(AND('DADOS e Estimativa'!$Z23&lt;='DADOS e Estimativa'!J23,'DADOS e Estimativa'!J23&lt;='DADOS e Estimativa'!$AA23),'DADOS e Estimativa'!J23,"excluído*"),"")</f>
        <v>8688</v>
      </c>
      <c r="K150" s="175" t="str">
        <f>IF('DADOS e Estimativa'!K23&gt;0,IF(AND('DADOS e Estimativa'!$Z23&lt;='DADOS e Estimativa'!K23,'DADOS e Estimativa'!K23&lt;='DADOS e Estimativa'!$AA23),'DADOS e Estimativa'!K23,"excluído*"),"")</f>
        <v/>
      </c>
      <c r="L150" s="175" t="str">
        <f>IF('DADOS e Estimativa'!L23&gt;0,IF(AND('DADOS e Estimativa'!$Z23&lt;='DADOS e Estimativa'!L23,'DADOS e Estimativa'!L23&lt;='DADOS e Estimativa'!$AA23),'DADOS e Estimativa'!L23,"excluído*"),"")</f>
        <v/>
      </c>
      <c r="M150" s="175" t="str">
        <f>IF('DADOS e Estimativa'!M23&gt;0,IF(AND('DADOS e Estimativa'!$Z23&lt;='DADOS e Estimativa'!M23,'DADOS e Estimativa'!M23&lt;='DADOS e Estimativa'!$AA23),'DADOS e Estimativa'!M23,"excluído*"),"")</f>
        <v/>
      </c>
      <c r="N150" s="175" t="str">
        <f>IF('DADOS e Estimativa'!N23&gt;0,IF(AND('DADOS e Estimativa'!$Z23&lt;='DADOS e Estimativa'!N23,'DADOS e Estimativa'!N23&lt;='DADOS e Estimativa'!$AA23),'DADOS e Estimativa'!N23,"excluído*"),"")</f>
        <v/>
      </c>
      <c r="O150" s="175" t="str">
        <f>IF('DADOS e Estimativa'!O23&gt;0,IF(AND('DADOS e Estimativa'!$Z23&lt;='DADOS e Estimativa'!O23,'DADOS e Estimativa'!O23&lt;='DADOS e Estimativa'!$AA23),'DADOS e Estimativa'!O23,"excluído*"),"")</f>
        <v/>
      </c>
      <c r="P150" s="175" t="str">
        <f>IF('DADOS e Estimativa'!P23&gt;0,IF(AND('DADOS e Estimativa'!$Z23&lt;='DADOS e Estimativa'!P23,'DADOS e Estimativa'!P23&lt;='DADOS e Estimativa'!$AA23),'DADOS e Estimativa'!P23,"excluído*"),"")</f>
        <v/>
      </c>
      <c r="Q150" s="175" t="str">
        <f>IF('DADOS e Estimativa'!Q23&gt;0,IF(AND('DADOS e Estimativa'!$Z23&lt;='DADOS e Estimativa'!Q23,'DADOS e Estimativa'!Q23&lt;='DADOS e Estimativa'!$AA23),'DADOS e Estimativa'!Q23,"excluído*"),"")</f>
        <v/>
      </c>
      <c r="R150" s="175" t="str">
        <f>IF('DADOS e Estimativa'!R23&gt;0,IF(AND('DADOS e Estimativa'!$Z23&lt;='DADOS e Estimativa'!R23,'DADOS e Estimativa'!R23&lt;='DADOS e Estimativa'!$AA23),'DADOS e Estimativa'!R23,"excluído*"),"")</f>
        <v/>
      </c>
      <c r="S150" s="175" t="str">
        <f>IF('DADOS e Estimativa'!S23&gt;0,IF(AND('DADOS e Estimativa'!$Z23&lt;='DADOS e Estimativa'!S23,'DADOS e Estimativa'!S23&lt;='DADOS e Estimativa'!$AA23),'DADOS e Estimativa'!S23,"excluído*"),"")</f>
        <v/>
      </c>
      <c r="T150" s="175" t="str">
        <f>IF('DADOS e Estimativa'!T23&gt;0,IF(AND('DADOS e Estimativa'!$Z23&lt;='DADOS e Estimativa'!T23,'DADOS e Estimativa'!T23&lt;='DADOS e Estimativa'!$AA23),'DADOS e Estimativa'!T23,"excluído*"),"")</f>
        <v/>
      </c>
      <c r="U150" s="175" t="str">
        <f>IF('DADOS e Estimativa'!U23&gt;0,IF(AND('DADOS e Estimativa'!$Z23&lt;='DADOS e Estimativa'!U23,'DADOS e Estimativa'!U23&lt;='DADOS e Estimativa'!$AA23),'DADOS e Estimativa'!U23,"excluído*"),"")</f>
        <v/>
      </c>
      <c r="V150" s="175" t="str">
        <f>IF('DADOS e Estimativa'!V23&gt;0,IF(AND('DADOS e Estimativa'!$Z23&lt;='DADOS e Estimativa'!V23,'DADOS e Estimativa'!V23&lt;='DADOS e Estimativa'!$AA23),'DADOS e Estimativa'!V23,"excluído*"),"")</f>
        <v/>
      </c>
      <c r="W150" s="176" t="str">
        <f>IF('DADOS e Estimativa'!W23&gt;0,IF(AND('DADOS e Estimativa'!$Z23&lt;='DADOS e Estimativa'!W23,'DADOS e Estimativa'!W23&lt;='DADOS e Estimativa'!$AA23),'DADOS e Estimativa'!W23,"excluído*"),"")</f>
        <v/>
      </c>
      <c r="X150" s="177">
        <f t="shared" si="42"/>
        <v>9704.01</v>
      </c>
      <c r="Y150" s="167"/>
      <c r="Z150" s="178">
        <f t="shared" si="43"/>
        <v>48520.05</v>
      </c>
      <c r="AA150" s="167"/>
      <c r="AB150" s="169">
        <v>10163.0</v>
      </c>
      <c r="AC150" s="54">
        <f t="shared" si="45"/>
        <v>-0.04516284562</v>
      </c>
      <c r="AD150" s="170">
        <v>1.0</v>
      </c>
    </row>
    <row r="151">
      <c r="A151" s="171" t="str">
        <f>IF('DADOS e Estimativa'!A24="","",'DADOS e Estimativa'!A24)</f>
        <v>1-16</v>
      </c>
      <c r="B151" s="172" t="str">
        <f>IF('DADOS e Estimativa'!B24="","",'DADOS e Estimativa'!B24)</f>
        <v>Instalação item 15</v>
      </c>
      <c r="C151" s="173">
        <f>IF('DADOS e Estimativa'!C24="","",'DADOS e Estimativa'!C24)</f>
        <v>5</v>
      </c>
      <c r="D151" s="174" t="str">
        <f>IF('DADOS e Estimativa'!D24="","",'DADOS e Estimativa'!D24)</f>
        <v>unid.</v>
      </c>
      <c r="E151" s="175">
        <f>IF('DADOS e Estimativa'!E24&gt;0,IF(AND('DADOS e Estimativa'!$Z24&lt;='DADOS e Estimativa'!E24,'DADOS e Estimativa'!E24&lt;='DADOS e Estimativa'!$AA24),'DADOS e Estimativa'!E24,"excluído*"),"")</f>
        <v>2671.52</v>
      </c>
      <c r="F151" s="175" t="str">
        <f>IF('DADOS e Estimativa'!F24&gt;0,IF(AND('DADOS e Estimativa'!$Z24&lt;='DADOS e Estimativa'!F24,'DADOS e Estimativa'!F24&lt;='DADOS e Estimativa'!$AA24),'DADOS e Estimativa'!F24,"excluído*"),"")</f>
        <v>excluído*</v>
      </c>
      <c r="G151" s="175" t="str">
        <f>IF('DADOS e Estimativa'!G24&gt;0,IF(AND('DADOS e Estimativa'!$Z24&lt;='DADOS e Estimativa'!G24,'DADOS e Estimativa'!G24&lt;='DADOS e Estimativa'!$AA24),'DADOS e Estimativa'!G24,"excluído*"),"")</f>
        <v/>
      </c>
      <c r="H151" s="175" t="str">
        <f>IF('DADOS e Estimativa'!H24&gt;0,IF(AND('DADOS e Estimativa'!$Z24&lt;='DADOS e Estimativa'!H24,'DADOS e Estimativa'!H24&lt;='DADOS e Estimativa'!$AA24),'DADOS e Estimativa'!H24,"excluído*"),"")</f>
        <v/>
      </c>
      <c r="I151" s="175">
        <f>IF('DADOS e Estimativa'!I24&gt;0,IF(AND('DADOS e Estimativa'!$Z24&lt;='DADOS e Estimativa'!I24,'DADOS e Estimativa'!I24&lt;='DADOS e Estimativa'!$AA24),'DADOS e Estimativa'!I24,"excluído*"),"")</f>
        <v>1579</v>
      </c>
      <c r="J151" s="175" t="str">
        <f>IF('DADOS e Estimativa'!J24&gt;0,IF(AND('DADOS e Estimativa'!$Z24&lt;='DADOS e Estimativa'!J24,'DADOS e Estimativa'!J24&lt;='DADOS e Estimativa'!$AA24),'DADOS e Estimativa'!J24,"excluído*"),"")</f>
        <v/>
      </c>
      <c r="K151" s="175" t="str">
        <f>IF('DADOS e Estimativa'!K24&gt;0,IF(AND('DADOS e Estimativa'!$Z24&lt;='DADOS e Estimativa'!K24,'DADOS e Estimativa'!K24&lt;='DADOS e Estimativa'!$AA24),'DADOS e Estimativa'!K24,"excluído*"),"")</f>
        <v/>
      </c>
      <c r="L151" s="175" t="str">
        <f>IF('DADOS e Estimativa'!L24&gt;0,IF(AND('DADOS e Estimativa'!$Z24&lt;='DADOS e Estimativa'!L24,'DADOS e Estimativa'!L24&lt;='DADOS e Estimativa'!$AA24),'DADOS e Estimativa'!L24,"excluído*"),"")</f>
        <v/>
      </c>
      <c r="M151" s="175" t="str">
        <f>IF('DADOS e Estimativa'!M24&gt;0,IF(AND('DADOS e Estimativa'!$Z24&lt;='DADOS e Estimativa'!M24,'DADOS e Estimativa'!M24&lt;='DADOS e Estimativa'!$AA24),'DADOS e Estimativa'!M24,"excluído*"),"")</f>
        <v/>
      </c>
      <c r="N151" s="175" t="str">
        <f>IF('DADOS e Estimativa'!N24&gt;0,IF(AND('DADOS e Estimativa'!$Z24&lt;='DADOS e Estimativa'!N24,'DADOS e Estimativa'!N24&lt;='DADOS e Estimativa'!$AA24),'DADOS e Estimativa'!N24,"excluído*"),"")</f>
        <v/>
      </c>
      <c r="O151" s="175" t="str">
        <f>IF('DADOS e Estimativa'!O24&gt;0,IF(AND('DADOS e Estimativa'!$Z24&lt;='DADOS e Estimativa'!O24,'DADOS e Estimativa'!O24&lt;='DADOS e Estimativa'!$AA24),'DADOS e Estimativa'!O24,"excluído*"),"")</f>
        <v/>
      </c>
      <c r="P151" s="175" t="str">
        <f>IF('DADOS e Estimativa'!P24&gt;0,IF(AND('DADOS e Estimativa'!$Z24&lt;='DADOS e Estimativa'!P24,'DADOS e Estimativa'!P24&lt;='DADOS e Estimativa'!$AA24),'DADOS e Estimativa'!P24,"excluído*"),"")</f>
        <v/>
      </c>
      <c r="Q151" s="175" t="str">
        <f>IF('DADOS e Estimativa'!Q24&gt;0,IF(AND('DADOS e Estimativa'!$Z24&lt;='DADOS e Estimativa'!Q24,'DADOS e Estimativa'!Q24&lt;='DADOS e Estimativa'!$AA24),'DADOS e Estimativa'!Q24,"excluído*"),"")</f>
        <v/>
      </c>
      <c r="R151" s="175" t="str">
        <f>IF('DADOS e Estimativa'!R24&gt;0,IF(AND('DADOS e Estimativa'!$Z24&lt;='DADOS e Estimativa'!R24,'DADOS e Estimativa'!R24&lt;='DADOS e Estimativa'!$AA24),'DADOS e Estimativa'!R24,"excluído*"),"")</f>
        <v/>
      </c>
      <c r="S151" s="175" t="str">
        <f>IF('DADOS e Estimativa'!S24&gt;0,IF(AND('DADOS e Estimativa'!$Z24&lt;='DADOS e Estimativa'!S24,'DADOS e Estimativa'!S24&lt;='DADOS e Estimativa'!$AA24),'DADOS e Estimativa'!S24,"excluído*"),"")</f>
        <v/>
      </c>
      <c r="T151" s="175" t="str">
        <f>IF('DADOS e Estimativa'!T24&gt;0,IF(AND('DADOS e Estimativa'!$Z24&lt;='DADOS e Estimativa'!T24,'DADOS e Estimativa'!T24&lt;='DADOS e Estimativa'!$AA24),'DADOS e Estimativa'!T24,"excluído*"),"")</f>
        <v/>
      </c>
      <c r="U151" s="175" t="str">
        <f>IF('DADOS e Estimativa'!U24&gt;0,IF(AND('DADOS e Estimativa'!$Z24&lt;='DADOS e Estimativa'!U24,'DADOS e Estimativa'!U24&lt;='DADOS e Estimativa'!$AA24),'DADOS e Estimativa'!U24,"excluído*"),"")</f>
        <v/>
      </c>
      <c r="V151" s="175" t="str">
        <f>IF('DADOS e Estimativa'!V24&gt;0,IF(AND('DADOS e Estimativa'!$Z24&lt;='DADOS e Estimativa'!V24,'DADOS e Estimativa'!V24&lt;='DADOS e Estimativa'!$AA24),'DADOS e Estimativa'!V24,"excluído*"),"")</f>
        <v/>
      </c>
      <c r="W151" s="180" t="str">
        <f>IF('DADOS e Estimativa'!W24&gt;0,IF(AND('DADOS e Estimativa'!$Z24&lt;='DADOS e Estimativa'!W24,'DADOS e Estimativa'!W24&lt;='DADOS e Estimativa'!$AA24),'DADOS e Estimativa'!W24,"excluído*"),"")</f>
        <v/>
      </c>
      <c r="X151" s="177">
        <f t="shared" si="42"/>
        <v>2125.26</v>
      </c>
      <c r="Y151" s="167"/>
      <c r="Z151" s="181">
        <f t="shared" si="43"/>
        <v>10626.3</v>
      </c>
      <c r="AA151" s="167"/>
      <c r="AB151" s="169">
        <v>3380.0</v>
      </c>
      <c r="AC151" s="54">
        <f t="shared" si="45"/>
        <v>-0.3712248521</v>
      </c>
    </row>
    <row r="152" ht="20.25" customHeight="1">
      <c r="A152" s="182"/>
      <c r="B152" s="85" t="str">
        <f>B25</f>
        <v>Circunscrição II</v>
      </c>
      <c r="C152" s="86"/>
      <c r="D152" s="86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148"/>
      <c r="Y152" s="148"/>
      <c r="Z152" s="148"/>
      <c r="AA152" s="149"/>
      <c r="AC152" s="70"/>
    </row>
    <row r="153">
      <c r="A153" s="183" t="str">
        <f>IF('DADOS e Estimativa'!A26="","",'DADOS e Estimativa'!A26)</f>
        <v>2-17</v>
      </c>
      <c r="B153" s="184" t="str">
        <f>IF('DADOS e Estimativa'!B26="","",'DADOS e Estimativa'!B26)</f>
        <v>Split Hi-Wall 12.000 BTU's</v>
      </c>
      <c r="C153" s="185">
        <f>IF('DADOS e Estimativa'!C26="","",'DADOS e Estimativa'!C26)</f>
        <v>2</v>
      </c>
      <c r="D153" s="185" t="str">
        <f>IF('DADOS e Estimativa'!D26="","",'DADOS e Estimativa'!D26)</f>
        <v>unid.</v>
      </c>
      <c r="E153" s="186">
        <f>IF('DADOS e Estimativa'!E26&gt;0,IF(AND('DADOS e Estimativa'!$Z26&lt;='DADOS e Estimativa'!E26,'DADOS e Estimativa'!E26&lt;='DADOS e Estimativa'!$AA26),'DADOS e Estimativa'!E26,"excluído*"),"")</f>
        <v>1846.05</v>
      </c>
      <c r="F153" s="186" t="str">
        <f>IF('DADOS e Estimativa'!F26&gt;0,IF(AND('DADOS e Estimativa'!$Z26&lt;='DADOS e Estimativa'!F26,'DADOS e Estimativa'!F26&lt;='DADOS e Estimativa'!$AA26),'DADOS e Estimativa'!F26,"excluído*"),"")</f>
        <v>excluído*</v>
      </c>
      <c r="G153" s="186">
        <f>IF('DADOS e Estimativa'!G26&gt;0,IF(AND('DADOS e Estimativa'!$Z26&lt;='DADOS e Estimativa'!G26,'DADOS e Estimativa'!G26&lt;='DADOS e Estimativa'!$AA26),'DADOS e Estimativa'!G26,"excluído*"),"")</f>
        <v>1875</v>
      </c>
      <c r="H153" s="186">
        <f>IF('DADOS e Estimativa'!H26&gt;0,IF(AND('DADOS e Estimativa'!$Z26&lt;='DADOS e Estimativa'!H26,'DADOS e Estimativa'!H26&lt;='DADOS e Estimativa'!$AA26),'DADOS e Estimativa'!H26,"excluído*"),"")</f>
        <v>1729</v>
      </c>
      <c r="I153" s="186" t="str">
        <f>IF('DADOS e Estimativa'!I26&gt;0,IF(AND('DADOS e Estimativa'!$Z26&lt;='DADOS e Estimativa'!I26,'DADOS e Estimativa'!I26&lt;='DADOS e Estimativa'!$AA26),'DADOS e Estimativa'!I26,"excluído*"),"")</f>
        <v/>
      </c>
      <c r="J153" s="186">
        <f>IF('DADOS e Estimativa'!J26&gt;0,IF(AND('DADOS e Estimativa'!$Z26&lt;='DADOS e Estimativa'!J26,'DADOS e Estimativa'!J26&lt;='DADOS e Estimativa'!$AA26),'DADOS e Estimativa'!J26,"excluído*"),"")</f>
        <v>1541.5</v>
      </c>
      <c r="K153" s="186" t="str">
        <f>IF('DADOS e Estimativa'!K26&gt;0,IF(AND('DADOS e Estimativa'!$Z26&lt;='DADOS e Estimativa'!K26,'DADOS e Estimativa'!K26&lt;='DADOS e Estimativa'!$AA26),'DADOS e Estimativa'!K26,"excluído*"),"")</f>
        <v/>
      </c>
      <c r="L153" s="186" t="str">
        <f>IF('DADOS e Estimativa'!L26&gt;0,IF(AND('DADOS e Estimativa'!$Z26&lt;='DADOS e Estimativa'!L26,'DADOS e Estimativa'!L26&lt;='DADOS e Estimativa'!$AA26),'DADOS e Estimativa'!L26,"excluído*"),"")</f>
        <v/>
      </c>
      <c r="M153" s="186" t="str">
        <f>IF('DADOS e Estimativa'!M26&gt;0,IF(AND('DADOS e Estimativa'!$Z26&lt;='DADOS e Estimativa'!M26,'DADOS e Estimativa'!M26&lt;='DADOS e Estimativa'!$AA26),'DADOS e Estimativa'!M26,"excluído*"),"")</f>
        <v/>
      </c>
      <c r="N153" s="186" t="str">
        <f>IF('DADOS e Estimativa'!N26&gt;0,IF(AND('DADOS e Estimativa'!$Z26&lt;='DADOS e Estimativa'!N26,'DADOS e Estimativa'!N26&lt;='DADOS e Estimativa'!$AA26),'DADOS e Estimativa'!N26,"excluído*"),"")</f>
        <v/>
      </c>
      <c r="O153" s="186" t="str">
        <f>IF('DADOS e Estimativa'!O26&gt;0,IF(AND('DADOS e Estimativa'!$Z26&lt;='DADOS e Estimativa'!O26,'DADOS e Estimativa'!O26&lt;='DADOS e Estimativa'!$AA26),'DADOS e Estimativa'!O26,"excluído*"),"")</f>
        <v/>
      </c>
      <c r="P153" s="186" t="str">
        <f>IF('DADOS e Estimativa'!P26&gt;0,IF(AND('DADOS e Estimativa'!$Z26&lt;='DADOS e Estimativa'!P26,'DADOS e Estimativa'!P26&lt;='DADOS e Estimativa'!$AA26),'DADOS e Estimativa'!P26,"excluído*"),"")</f>
        <v/>
      </c>
      <c r="Q153" s="186" t="str">
        <f>IF('DADOS e Estimativa'!Q26&gt;0,IF(AND('DADOS e Estimativa'!$Z26&lt;='DADOS e Estimativa'!Q26,'DADOS e Estimativa'!Q26&lt;='DADOS e Estimativa'!$AA26),'DADOS e Estimativa'!Q26,"excluído*"),"")</f>
        <v/>
      </c>
      <c r="R153" s="186" t="str">
        <f>IF('DADOS e Estimativa'!R26&gt;0,IF(AND('DADOS e Estimativa'!$Z26&lt;='DADOS e Estimativa'!R26,'DADOS e Estimativa'!R26&lt;='DADOS e Estimativa'!$AA26),'DADOS e Estimativa'!R26,"excluído*"),"")</f>
        <v/>
      </c>
      <c r="S153" s="186" t="str">
        <f>IF('DADOS e Estimativa'!S26&gt;0,IF(AND('DADOS e Estimativa'!$Z26&lt;='DADOS e Estimativa'!S26,'DADOS e Estimativa'!S26&lt;='DADOS e Estimativa'!$AA26),'DADOS e Estimativa'!S26,"excluído*"),"")</f>
        <v/>
      </c>
      <c r="T153" s="186" t="str">
        <f>IF('DADOS e Estimativa'!T26&gt;0,IF(AND('DADOS e Estimativa'!$Z26&lt;='DADOS e Estimativa'!T26,'DADOS e Estimativa'!T26&lt;='DADOS e Estimativa'!$AA26),'DADOS e Estimativa'!T26,"excluído*"),"")</f>
        <v/>
      </c>
      <c r="U153" s="186" t="str">
        <f>IF('DADOS e Estimativa'!U26&gt;0,IF(AND('DADOS e Estimativa'!$Z26&lt;='DADOS e Estimativa'!U26,'DADOS e Estimativa'!U26&lt;='DADOS e Estimativa'!$AA26),'DADOS e Estimativa'!U26,"excluído*"),"")</f>
        <v/>
      </c>
      <c r="V153" s="186" t="str">
        <f>IF('DADOS e Estimativa'!V26&gt;0,IF(AND('DADOS e Estimativa'!$Z26&lt;='DADOS e Estimativa'!V26,'DADOS e Estimativa'!V26&lt;='DADOS e Estimativa'!$AA26),'DADOS e Estimativa'!V26,"excluído*"),"")</f>
        <v/>
      </c>
      <c r="W153" s="187" t="str">
        <f>IF('DADOS e Estimativa'!W26&gt;0,IF(AND('DADOS e Estimativa'!$Z26&lt;='DADOS e Estimativa'!W26,'DADOS e Estimativa'!W26&lt;='DADOS e Estimativa'!$AA26),'DADOS e Estimativa'!W26,"excluído*"),"")</f>
        <v/>
      </c>
      <c r="X153" s="156">
        <f t="shared" ref="X153:X166" si="46">IF(SUM(E153:M153)&gt;0,ROUND(AVERAGE(E153:M153),2),"")</f>
        <v>1747.89</v>
      </c>
      <c r="Y153" s="157"/>
      <c r="Z153" s="188">
        <f t="shared" ref="Z153:Z166" si="47">IF(X153&lt;&gt;"",X153*C153,"")</f>
        <v>3495.78</v>
      </c>
      <c r="AA153" s="157"/>
      <c r="AB153" s="169">
        <v>1880.0</v>
      </c>
      <c r="AC153" s="54">
        <f t="shared" ref="AC153:AC166" si="48">X153/AB153-1</f>
        <v>-0.0702712766</v>
      </c>
      <c r="AD153" s="170">
        <v>2.0</v>
      </c>
    </row>
    <row r="154">
      <c r="A154" s="189" t="str">
        <f>IF('DADOS e Estimativa'!A27="","",'DADOS e Estimativa'!A27)</f>
        <v>2-18</v>
      </c>
      <c r="B154" s="190" t="str">
        <f>IF('DADOS e Estimativa'!B27="","",'DADOS e Estimativa'!B27)</f>
        <v>Instalação item 17</v>
      </c>
      <c r="C154" s="191">
        <f>IF('DADOS e Estimativa'!C27="","",'DADOS e Estimativa'!C27)</f>
        <v>2</v>
      </c>
      <c r="D154" s="191" t="str">
        <f>IF('DADOS e Estimativa'!D27="","",'DADOS e Estimativa'!D27)</f>
        <v>unid.</v>
      </c>
      <c r="E154" s="192">
        <f>IF('DADOS e Estimativa'!E27&gt;0,IF(AND('DADOS e Estimativa'!$Z27&lt;='DADOS e Estimativa'!E27,'DADOS e Estimativa'!E27&lt;='DADOS e Estimativa'!$AA27),'DADOS e Estimativa'!E27,"excluído*"),"")</f>
        <v>2165.52</v>
      </c>
      <c r="F154" s="192" t="str">
        <f>IF('DADOS e Estimativa'!F27&gt;0,IF(AND('DADOS e Estimativa'!$Z27&lt;='DADOS e Estimativa'!F27,'DADOS e Estimativa'!F27&lt;='DADOS e Estimativa'!$AA27),'DADOS e Estimativa'!F27,"excluído*"),"")</f>
        <v>excluído*</v>
      </c>
      <c r="G154" s="192" t="str">
        <f>IF('DADOS e Estimativa'!G27&gt;0,IF(AND('DADOS e Estimativa'!$Z27&lt;='DADOS e Estimativa'!G27,'DADOS e Estimativa'!G27&lt;='DADOS e Estimativa'!$AA27),'DADOS e Estimativa'!G27,"excluído*"),"")</f>
        <v/>
      </c>
      <c r="H154" s="192" t="str">
        <f>IF('DADOS e Estimativa'!H27&gt;0,IF(AND('DADOS e Estimativa'!$Z27&lt;='DADOS e Estimativa'!H27,'DADOS e Estimativa'!H27&lt;='DADOS e Estimativa'!$AA27),'DADOS e Estimativa'!H27,"excluído*"),"")</f>
        <v/>
      </c>
      <c r="I154" s="192" t="str">
        <f>IF('DADOS e Estimativa'!I27&gt;0,IF(AND('DADOS e Estimativa'!$Z27&lt;='DADOS e Estimativa'!I27,'DADOS e Estimativa'!I27&lt;='DADOS e Estimativa'!$AA27),'DADOS e Estimativa'!I27,"excluído*"),"")</f>
        <v/>
      </c>
      <c r="J154" s="192">
        <f>IF('DADOS e Estimativa'!J27&gt;0,IF(AND('DADOS e Estimativa'!$Z27&lt;='DADOS e Estimativa'!J27,'DADOS e Estimativa'!J27&lt;='DADOS e Estimativa'!$AA27),'DADOS e Estimativa'!J27,"excluído*"),"")</f>
        <v>640</v>
      </c>
      <c r="K154" s="192">
        <f>IF('DADOS e Estimativa'!K27&gt;0,IF(AND('DADOS e Estimativa'!$Z27&lt;='DADOS e Estimativa'!K27,'DADOS e Estimativa'!K27&lt;='DADOS e Estimativa'!$AA27),'DADOS e Estimativa'!K27,"excluído*"),"")</f>
        <v>835</v>
      </c>
      <c r="L154" s="192" t="str">
        <f>IF('DADOS e Estimativa'!L27&gt;0,IF(AND('DADOS e Estimativa'!$Z27&lt;='DADOS e Estimativa'!L27,'DADOS e Estimativa'!L27&lt;='DADOS e Estimativa'!$AA27),'DADOS e Estimativa'!L27,"excluído*"),"")</f>
        <v/>
      </c>
      <c r="M154" s="192" t="str">
        <f>IF('DADOS e Estimativa'!M27&gt;0,IF(AND('DADOS e Estimativa'!$Z27&lt;='DADOS e Estimativa'!M27,'DADOS e Estimativa'!M27&lt;='DADOS e Estimativa'!$AA27),'DADOS e Estimativa'!M27,"excluído*"),"")</f>
        <v/>
      </c>
      <c r="N154" s="192" t="str">
        <f>IF('DADOS e Estimativa'!N27&gt;0,IF(AND('DADOS e Estimativa'!$Z27&lt;='DADOS e Estimativa'!N27,'DADOS e Estimativa'!N27&lt;='DADOS e Estimativa'!$AA27),'DADOS e Estimativa'!N27,"excluído*"),"")</f>
        <v/>
      </c>
      <c r="O154" s="192" t="str">
        <f>IF('DADOS e Estimativa'!O27&gt;0,IF(AND('DADOS e Estimativa'!$Z27&lt;='DADOS e Estimativa'!O27,'DADOS e Estimativa'!O27&lt;='DADOS e Estimativa'!$AA27),'DADOS e Estimativa'!O27,"excluído*"),"")</f>
        <v/>
      </c>
      <c r="P154" s="192" t="str">
        <f>IF('DADOS e Estimativa'!P27&gt;0,IF(AND('DADOS e Estimativa'!$Z27&lt;='DADOS e Estimativa'!P27,'DADOS e Estimativa'!P27&lt;='DADOS e Estimativa'!$AA27),'DADOS e Estimativa'!P27,"excluído*"),"")</f>
        <v/>
      </c>
      <c r="Q154" s="192" t="str">
        <f>IF('DADOS e Estimativa'!Q27&gt;0,IF(AND('DADOS e Estimativa'!$Z27&lt;='DADOS e Estimativa'!Q27,'DADOS e Estimativa'!Q27&lt;='DADOS e Estimativa'!$AA27),'DADOS e Estimativa'!Q27,"excluído*"),"")</f>
        <v/>
      </c>
      <c r="R154" s="192" t="str">
        <f>IF('DADOS e Estimativa'!R27&gt;0,IF(AND('DADOS e Estimativa'!$Z27&lt;='DADOS e Estimativa'!R27,'DADOS e Estimativa'!R27&lt;='DADOS e Estimativa'!$AA27),'DADOS e Estimativa'!R27,"excluído*"),"")</f>
        <v/>
      </c>
      <c r="S154" s="192" t="str">
        <f>IF('DADOS e Estimativa'!S27&gt;0,IF(AND('DADOS e Estimativa'!$Z27&lt;='DADOS e Estimativa'!S27,'DADOS e Estimativa'!S27&lt;='DADOS e Estimativa'!$AA27),'DADOS e Estimativa'!S27,"excluído*"),"")</f>
        <v/>
      </c>
      <c r="T154" s="192" t="str">
        <f>IF('DADOS e Estimativa'!T27&gt;0,IF(AND('DADOS e Estimativa'!$Z27&lt;='DADOS e Estimativa'!T27,'DADOS e Estimativa'!T27&lt;='DADOS e Estimativa'!$AA27),'DADOS e Estimativa'!T27,"excluído*"),"")</f>
        <v/>
      </c>
      <c r="U154" s="192" t="str">
        <f>IF('DADOS e Estimativa'!U27&gt;0,IF(AND('DADOS e Estimativa'!$Z27&lt;='DADOS e Estimativa'!U27,'DADOS e Estimativa'!U27&lt;='DADOS e Estimativa'!$AA27),'DADOS e Estimativa'!U27,"excluído*"),"")</f>
        <v/>
      </c>
      <c r="V154" s="192" t="str">
        <f>IF('DADOS e Estimativa'!V27&gt;0,IF(AND('DADOS e Estimativa'!$Z27&lt;='DADOS e Estimativa'!V27,'DADOS e Estimativa'!V27&lt;='DADOS e Estimativa'!$AA27),'DADOS e Estimativa'!V27,"excluído*"),"")</f>
        <v/>
      </c>
      <c r="W154" s="193" t="str">
        <f>IF('DADOS e Estimativa'!W27&gt;0,IF(AND('DADOS e Estimativa'!$Z27&lt;='DADOS e Estimativa'!W27,'DADOS e Estimativa'!W27&lt;='DADOS e Estimativa'!$AA27),'DADOS e Estimativa'!W27,"excluído*"),"")</f>
        <v/>
      </c>
      <c r="X154" s="166">
        <f t="shared" si="46"/>
        <v>1213.51</v>
      </c>
      <c r="Y154" s="167"/>
      <c r="Z154" s="194">
        <f t="shared" si="47"/>
        <v>2427.02</v>
      </c>
      <c r="AA154" s="167"/>
      <c r="AB154" s="169">
        <v>500.0</v>
      </c>
      <c r="AC154" s="54">
        <f t="shared" si="48"/>
        <v>1.42702</v>
      </c>
      <c r="AD154" s="170">
        <v>2.0</v>
      </c>
    </row>
    <row r="155">
      <c r="A155" s="195" t="str">
        <f>IF('DADOS e Estimativa'!A28="","",'DADOS e Estimativa'!A28)</f>
        <v>2-19</v>
      </c>
      <c r="B155" s="196" t="str">
        <f>IF('DADOS e Estimativa'!B28="","",'DADOS e Estimativa'!B28)</f>
        <v>Split Hi-Wall 18.000 BTU's</v>
      </c>
      <c r="C155" s="197">
        <f>IF('DADOS e Estimativa'!C28="","",'DADOS e Estimativa'!C28)</f>
        <v>4</v>
      </c>
      <c r="D155" s="197" t="str">
        <f>IF('DADOS e Estimativa'!D28="","",'DADOS e Estimativa'!D28)</f>
        <v>unid.</v>
      </c>
      <c r="E155" s="198">
        <f>IF('DADOS e Estimativa'!E28&gt;0,IF(AND('DADOS e Estimativa'!$Z28&lt;='DADOS e Estimativa'!E28,'DADOS e Estimativa'!E28&lt;='DADOS e Estimativa'!$AA28),'DADOS e Estimativa'!E28,"excluído*"),"")</f>
        <v>2136.55</v>
      </c>
      <c r="F155" s="198" t="str">
        <f>IF('DADOS e Estimativa'!F28&gt;0,IF(AND('DADOS e Estimativa'!$Z28&lt;='DADOS e Estimativa'!F28,'DADOS e Estimativa'!F28&lt;='DADOS e Estimativa'!$AA28),'DADOS e Estimativa'!F28,"excluído*"),"")</f>
        <v>excluído*</v>
      </c>
      <c r="G155" s="198">
        <f>IF('DADOS e Estimativa'!G28&gt;0,IF(AND('DADOS e Estimativa'!$Z28&lt;='DADOS e Estimativa'!G28,'DADOS e Estimativa'!G28&lt;='DADOS e Estimativa'!$AA28),'DADOS e Estimativa'!G28,"excluído*"),"")</f>
        <v>2890</v>
      </c>
      <c r="H155" s="198">
        <f>IF('DADOS e Estimativa'!H28&gt;0,IF(AND('DADOS e Estimativa'!$Z28&lt;='DADOS e Estimativa'!H28,'DADOS e Estimativa'!H28&lt;='DADOS e Estimativa'!$AA28),'DADOS e Estimativa'!H28,"excluído*"),"")</f>
        <v>2989</v>
      </c>
      <c r="I155" s="198" t="str">
        <f>IF('DADOS e Estimativa'!I28&gt;0,IF(AND('DADOS e Estimativa'!$Z28&lt;='DADOS e Estimativa'!I28,'DADOS e Estimativa'!I28&lt;='DADOS e Estimativa'!$AA28),'DADOS e Estimativa'!I28,"excluído*"),"")</f>
        <v/>
      </c>
      <c r="J155" s="198" t="str">
        <f>IF('DADOS e Estimativa'!J28&gt;0,IF(AND('DADOS e Estimativa'!$Z28&lt;='DADOS e Estimativa'!J28,'DADOS e Estimativa'!J28&lt;='DADOS e Estimativa'!$AA28),'DADOS e Estimativa'!J28,"excluído*"),"")</f>
        <v/>
      </c>
      <c r="K155" s="198" t="str">
        <f>IF('DADOS e Estimativa'!K28&gt;0,IF(AND('DADOS e Estimativa'!$Z28&lt;='DADOS e Estimativa'!K28,'DADOS e Estimativa'!K28&lt;='DADOS e Estimativa'!$AA28),'DADOS e Estimativa'!K28,"excluído*"),"")</f>
        <v/>
      </c>
      <c r="L155" s="198" t="str">
        <f>IF('DADOS e Estimativa'!L28&gt;0,IF(AND('DADOS e Estimativa'!$Z28&lt;='DADOS e Estimativa'!L28,'DADOS e Estimativa'!L28&lt;='DADOS e Estimativa'!$AA28),'DADOS e Estimativa'!L28,"excluído*"),"")</f>
        <v/>
      </c>
      <c r="M155" s="198" t="str">
        <f>IF('DADOS e Estimativa'!M28&gt;0,IF(AND('DADOS e Estimativa'!$Z28&lt;='DADOS e Estimativa'!M28,'DADOS e Estimativa'!M28&lt;='DADOS e Estimativa'!$AA28),'DADOS e Estimativa'!M28,"excluído*"),"")</f>
        <v/>
      </c>
      <c r="N155" s="198" t="str">
        <f>IF('DADOS e Estimativa'!N28&gt;0,IF(AND('DADOS e Estimativa'!$Z28&lt;='DADOS e Estimativa'!N28,'DADOS e Estimativa'!N28&lt;='DADOS e Estimativa'!$AA28),'DADOS e Estimativa'!N28,"excluído*"),"")</f>
        <v/>
      </c>
      <c r="O155" s="198" t="str">
        <f>IF('DADOS e Estimativa'!O28&gt;0,IF(AND('DADOS e Estimativa'!$Z28&lt;='DADOS e Estimativa'!O28,'DADOS e Estimativa'!O28&lt;='DADOS e Estimativa'!$AA28),'DADOS e Estimativa'!O28,"excluído*"),"")</f>
        <v/>
      </c>
      <c r="P155" s="198" t="str">
        <f>IF('DADOS e Estimativa'!P28&gt;0,IF(AND('DADOS e Estimativa'!$Z28&lt;='DADOS e Estimativa'!P28,'DADOS e Estimativa'!P28&lt;='DADOS e Estimativa'!$AA28),'DADOS e Estimativa'!P28,"excluído*"),"")</f>
        <v/>
      </c>
      <c r="Q155" s="198" t="str">
        <f>IF('DADOS e Estimativa'!Q28&gt;0,IF(AND('DADOS e Estimativa'!$Z28&lt;='DADOS e Estimativa'!Q28,'DADOS e Estimativa'!Q28&lt;='DADOS e Estimativa'!$AA28),'DADOS e Estimativa'!Q28,"excluído*"),"")</f>
        <v/>
      </c>
      <c r="R155" s="198" t="str">
        <f>IF('DADOS e Estimativa'!R28&gt;0,IF(AND('DADOS e Estimativa'!$Z28&lt;='DADOS e Estimativa'!R28,'DADOS e Estimativa'!R28&lt;='DADOS e Estimativa'!$AA28),'DADOS e Estimativa'!R28,"excluído*"),"")</f>
        <v/>
      </c>
      <c r="S155" s="198" t="str">
        <f>IF('DADOS e Estimativa'!S28&gt;0,IF(AND('DADOS e Estimativa'!$Z28&lt;='DADOS e Estimativa'!S28,'DADOS e Estimativa'!S28&lt;='DADOS e Estimativa'!$AA28),'DADOS e Estimativa'!S28,"excluído*"),"")</f>
        <v/>
      </c>
      <c r="T155" s="198" t="str">
        <f>IF('DADOS e Estimativa'!T28&gt;0,IF(AND('DADOS e Estimativa'!$Z28&lt;='DADOS e Estimativa'!T28,'DADOS e Estimativa'!T28&lt;='DADOS e Estimativa'!$AA28),'DADOS e Estimativa'!T28,"excluído*"),"")</f>
        <v/>
      </c>
      <c r="U155" s="198" t="str">
        <f>IF('DADOS e Estimativa'!U28&gt;0,IF(AND('DADOS e Estimativa'!$Z28&lt;='DADOS e Estimativa'!U28,'DADOS e Estimativa'!U28&lt;='DADOS e Estimativa'!$AA28),'DADOS e Estimativa'!U28,"excluído*"),"")</f>
        <v/>
      </c>
      <c r="V155" s="198" t="str">
        <f>IF('DADOS e Estimativa'!V28&gt;0,IF(AND('DADOS e Estimativa'!$Z28&lt;='DADOS e Estimativa'!V28,'DADOS e Estimativa'!V28&lt;='DADOS e Estimativa'!$AA28),'DADOS e Estimativa'!V28,"excluído*"),"")</f>
        <v/>
      </c>
      <c r="W155" s="199" t="str">
        <f>IF('DADOS e Estimativa'!W28&gt;0,IF(AND('DADOS e Estimativa'!$Z28&lt;='DADOS e Estimativa'!W28,'DADOS e Estimativa'!W28&lt;='DADOS e Estimativa'!$AA28),'DADOS e Estimativa'!W28,"excluído*"),"")</f>
        <v/>
      </c>
      <c r="X155" s="177">
        <f t="shared" si="46"/>
        <v>2671.85</v>
      </c>
      <c r="Y155" s="167"/>
      <c r="Z155" s="200">
        <f t="shared" si="47"/>
        <v>10687.4</v>
      </c>
      <c r="AA155" s="142"/>
      <c r="AB155" s="169">
        <v>2480.0</v>
      </c>
      <c r="AC155" s="54">
        <f t="shared" si="48"/>
        <v>0.07735887097</v>
      </c>
      <c r="AD155" s="170">
        <v>2.0</v>
      </c>
    </row>
    <row r="156">
      <c r="A156" s="195" t="str">
        <f>IF('DADOS e Estimativa'!A29="","",'DADOS e Estimativa'!A29)</f>
        <v>2-20</v>
      </c>
      <c r="B156" s="196" t="str">
        <f>IF('DADOS e Estimativa'!B29="","",'DADOS e Estimativa'!B29)</f>
        <v>Instalação item 19</v>
      </c>
      <c r="C156" s="197">
        <f>IF('DADOS e Estimativa'!C29="","",'DADOS e Estimativa'!C29)</f>
        <v>4</v>
      </c>
      <c r="D156" s="197" t="str">
        <f>IF('DADOS e Estimativa'!D29="","",'DADOS e Estimativa'!D29)</f>
        <v>unid.</v>
      </c>
      <c r="E156" s="198">
        <f>IF('DADOS e Estimativa'!E29&gt;0,IF(AND('DADOS e Estimativa'!$Z29&lt;='DADOS e Estimativa'!E29,'DADOS e Estimativa'!E29&lt;='DADOS e Estimativa'!$AA29),'DADOS e Estimativa'!E29,"excluído*"),"")</f>
        <v>2165.52</v>
      </c>
      <c r="F156" s="198" t="str">
        <f>IF('DADOS e Estimativa'!F29&gt;0,IF(AND('DADOS e Estimativa'!$Z29&lt;='DADOS e Estimativa'!F29,'DADOS e Estimativa'!F29&lt;='DADOS e Estimativa'!$AA29),'DADOS e Estimativa'!F29,"excluído*"),"")</f>
        <v>excluído*</v>
      </c>
      <c r="G156" s="198" t="str">
        <f>IF('DADOS e Estimativa'!G29&gt;0,IF(AND('DADOS e Estimativa'!$Z29&lt;='DADOS e Estimativa'!G29,'DADOS e Estimativa'!G29&lt;='DADOS e Estimativa'!$AA29),'DADOS e Estimativa'!G29,"excluído*"),"")</f>
        <v/>
      </c>
      <c r="H156" s="198" t="str">
        <f>IF('DADOS e Estimativa'!H29&gt;0,IF(AND('DADOS e Estimativa'!$Z29&lt;='DADOS e Estimativa'!H29,'DADOS e Estimativa'!H29&lt;='DADOS e Estimativa'!$AA29),'DADOS e Estimativa'!H29,"excluído*"),"")</f>
        <v/>
      </c>
      <c r="I156" s="198" t="str">
        <f>IF('DADOS e Estimativa'!I29&gt;0,IF(AND('DADOS e Estimativa'!$Z29&lt;='DADOS e Estimativa'!I29,'DADOS e Estimativa'!I29&lt;='DADOS e Estimativa'!$AA29),'DADOS e Estimativa'!I29,"excluído*"),"")</f>
        <v/>
      </c>
      <c r="J156" s="198">
        <f>IF('DADOS e Estimativa'!J29&gt;0,IF(AND('DADOS e Estimativa'!$Z29&lt;='DADOS e Estimativa'!J29,'DADOS e Estimativa'!J29&lt;='DADOS e Estimativa'!$AA29),'DADOS e Estimativa'!J29,"excluído*"),"")</f>
        <v>750</v>
      </c>
      <c r="K156" s="198">
        <f>IF('DADOS e Estimativa'!K29&gt;0,IF(AND('DADOS e Estimativa'!$Z29&lt;='DADOS e Estimativa'!K29,'DADOS e Estimativa'!K29&lt;='DADOS e Estimativa'!$AA29),'DADOS e Estimativa'!K29,"excluído*"),"")</f>
        <v>835</v>
      </c>
      <c r="L156" s="198" t="str">
        <f>IF('DADOS e Estimativa'!L29&gt;0,IF(AND('DADOS e Estimativa'!$Z29&lt;='DADOS e Estimativa'!L29,'DADOS e Estimativa'!L29&lt;='DADOS e Estimativa'!$AA29),'DADOS e Estimativa'!L29,"excluído*"),"")</f>
        <v/>
      </c>
      <c r="M156" s="198" t="str">
        <f>IF('DADOS e Estimativa'!M29&gt;0,IF(AND('DADOS e Estimativa'!$Z29&lt;='DADOS e Estimativa'!M29,'DADOS e Estimativa'!M29&lt;='DADOS e Estimativa'!$AA29),'DADOS e Estimativa'!M29,"excluído*"),"")</f>
        <v/>
      </c>
      <c r="N156" s="198" t="str">
        <f>IF('DADOS e Estimativa'!N29&gt;0,IF(AND('DADOS e Estimativa'!$Z29&lt;='DADOS e Estimativa'!N29,'DADOS e Estimativa'!N29&lt;='DADOS e Estimativa'!$AA29),'DADOS e Estimativa'!N29,"excluído*"),"")</f>
        <v/>
      </c>
      <c r="O156" s="198" t="str">
        <f>IF('DADOS e Estimativa'!O29&gt;0,IF(AND('DADOS e Estimativa'!$Z29&lt;='DADOS e Estimativa'!O29,'DADOS e Estimativa'!O29&lt;='DADOS e Estimativa'!$AA29),'DADOS e Estimativa'!O29,"excluído*"),"")</f>
        <v/>
      </c>
      <c r="P156" s="198" t="str">
        <f>IF('DADOS e Estimativa'!P29&gt;0,IF(AND('DADOS e Estimativa'!$Z29&lt;='DADOS e Estimativa'!P29,'DADOS e Estimativa'!P29&lt;='DADOS e Estimativa'!$AA29),'DADOS e Estimativa'!P29,"excluído*"),"")</f>
        <v/>
      </c>
      <c r="Q156" s="198" t="str">
        <f>IF('DADOS e Estimativa'!Q29&gt;0,IF(AND('DADOS e Estimativa'!$Z29&lt;='DADOS e Estimativa'!Q29,'DADOS e Estimativa'!Q29&lt;='DADOS e Estimativa'!$AA29),'DADOS e Estimativa'!Q29,"excluído*"),"")</f>
        <v/>
      </c>
      <c r="R156" s="198" t="str">
        <f>IF('DADOS e Estimativa'!R29&gt;0,IF(AND('DADOS e Estimativa'!$Z29&lt;='DADOS e Estimativa'!R29,'DADOS e Estimativa'!R29&lt;='DADOS e Estimativa'!$AA29),'DADOS e Estimativa'!R29,"excluído*"),"")</f>
        <v/>
      </c>
      <c r="S156" s="198" t="str">
        <f>IF('DADOS e Estimativa'!S29&gt;0,IF(AND('DADOS e Estimativa'!$Z29&lt;='DADOS e Estimativa'!S29,'DADOS e Estimativa'!S29&lt;='DADOS e Estimativa'!$AA29),'DADOS e Estimativa'!S29,"excluído*"),"")</f>
        <v/>
      </c>
      <c r="T156" s="198" t="str">
        <f>IF('DADOS e Estimativa'!T29&gt;0,IF(AND('DADOS e Estimativa'!$Z29&lt;='DADOS e Estimativa'!T29,'DADOS e Estimativa'!T29&lt;='DADOS e Estimativa'!$AA29),'DADOS e Estimativa'!T29,"excluído*"),"")</f>
        <v/>
      </c>
      <c r="U156" s="198" t="str">
        <f>IF('DADOS e Estimativa'!U29&gt;0,IF(AND('DADOS e Estimativa'!$Z29&lt;='DADOS e Estimativa'!U29,'DADOS e Estimativa'!U29&lt;='DADOS e Estimativa'!$AA29),'DADOS e Estimativa'!U29,"excluído*"),"")</f>
        <v/>
      </c>
      <c r="V156" s="198" t="str">
        <f>IF('DADOS e Estimativa'!V29&gt;0,IF(AND('DADOS e Estimativa'!$Z29&lt;='DADOS e Estimativa'!V29,'DADOS e Estimativa'!V29&lt;='DADOS e Estimativa'!$AA29),'DADOS e Estimativa'!V29,"excluído*"),"")</f>
        <v/>
      </c>
      <c r="W156" s="199" t="str">
        <f>IF('DADOS e Estimativa'!W29&gt;0,IF(AND('DADOS e Estimativa'!$Z29&lt;='DADOS e Estimativa'!W29,'DADOS e Estimativa'!W29&lt;='DADOS e Estimativa'!$AA29),'DADOS e Estimativa'!W29,"excluído*"),"")</f>
        <v/>
      </c>
      <c r="X156" s="177">
        <f t="shared" si="46"/>
        <v>1250.17</v>
      </c>
      <c r="Y156" s="167"/>
      <c r="Z156" s="200">
        <f t="shared" si="47"/>
        <v>5000.68</v>
      </c>
      <c r="AA156" s="142"/>
      <c r="AB156" s="169">
        <v>500.0</v>
      </c>
      <c r="AC156" s="54">
        <f t="shared" si="48"/>
        <v>1.50034</v>
      </c>
      <c r="AD156" s="170">
        <v>2.0</v>
      </c>
    </row>
    <row r="157">
      <c r="A157" s="189" t="str">
        <f>IF('DADOS e Estimativa'!A30="","",'DADOS e Estimativa'!A30)</f>
        <v>2-21</v>
      </c>
      <c r="B157" s="190" t="str">
        <f>IF('DADOS e Estimativa'!B30="","",'DADOS e Estimativa'!B30)</f>
        <v>Split Piso-Teto 22.000 a 24.000 BTU's</v>
      </c>
      <c r="C157" s="191">
        <f>IF('DADOS e Estimativa'!C30="","",'DADOS e Estimativa'!C30)</f>
        <v>8</v>
      </c>
      <c r="D157" s="191" t="str">
        <f>IF('DADOS e Estimativa'!D30="","",'DADOS e Estimativa'!D30)</f>
        <v>unid.</v>
      </c>
      <c r="E157" s="192">
        <f>IF('DADOS e Estimativa'!E30&gt;0,IF(AND('DADOS e Estimativa'!$Z30&lt;='DADOS e Estimativa'!E30,'DADOS e Estimativa'!E30&lt;='DADOS e Estimativa'!$AA30),'DADOS e Estimativa'!E30,"excluído*"),"")</f>
        <v>5685.61</v>
      </c>
      <c r="F157" s="192" t="str">
        <f>IF('DADOS e Estimativa'!F30&gt;0,IF(AND('DADOS e Estimativa'!$Z30&lt;='DADOS e Estimativa'!F30,'DADOS e Estimativa'!F30&lt;='DADOS e Estimativa'!$AA30),'DADOS e Estimativa'!F30,"excluído*"),"")</f>
        <v>excluído*</v>
      </c>
      <c r="G157" s="192">
        <f>IF('DADOS e Estimativa'!G30&gt;0,IF(AND('DADOS e Estimativa'!$Z30&lt;='DADOS e Estimativa'!G30,'DADOS e Estimativa'!G30&lt;='DADOS e Estimativa'!$AA30),'DADOS e Estimativa'!G30,"excluído*"),"")</f>
        <v>6450</v>
      </c>
      <c r="H157" s="192" t="str">
        <f>IF('DADOS e Estimativa'!H30&gt;0,IF(AND('DADOS e Estimativa'!$Z30&lt;='DADOS e Estimativa'!H30,'DADOS e Estimativa'!H30&lt;='DADOS e Estimativa'!$AA30),'DADOS e Estimativa'!H30,"excluído*"),"")</f>
        <v/>
      </c>
      <c r="I157" s="192" t="str">
        <f>IF('DADOS e Estimativa'!I30&gt;0,IF(AND('DADOS e Estimativa'!$Z30&lt;='DADOS e Estimativa'!I30,'DADOS e Estimativa'!I30&lt;='DADOS e Estimativa'!$AA30),'DADOS e Estimativa'!I30,"excluído*"),"")</f>
        <v/>
      </c>
      <c r="J157" s="192">
        <f>IF('DADOS e Estimativa'!J30&gt;0,IF(AND('DADOS e Estimativa'!$Z30&lt;='DADOS e Estimativa'!J30,'DADOS e Estimativa'!J30&lt;='DADOS e Estimativa'!$AA30),'DADOS e Estimativa'!J30,"excluído*"),"")</f>
        <v>7500</v>
      </c>
      <c r="K157" s="192" t="str">
        <f>IF('DADOS e Estimativa'!K30&gt;0,IF(AND('DADOS e Estimativa'!$Z30&lt;='DADOS e Estimativa'!K30,'DADOS e Estimativa'!K30&lt;='DADOS e Estimativa'!$AA30),'DADOS e Estimativa'!K30,"excluído*"),"")</f>
        <v>excluído*</v>
      </c>
      <c r="L157" s="192" t="str">
        <f>IF('DADOS e Estimativa'!L30&gt;0,IF(AND('DADOS e Estimativa'!$Z30&lt;='DADOS e Estimativa'!L30,'DADOS e Estimativa'!L30&lt;='DADOS e Estimativa'!$AA30),'DADOS e Estimativa'!L30,"excluído*"),"")</f>
        <v/>
      </c>
      <c r="M157" s="192" t="str">
        <f>IF('DADOS e Estimativa'!M30&gt;0,IF(AND('DADOS e Estimativa'!$Z30&lt;='DADOS e Estimativa'!M30,'DADOS e Estimativa'!M30&lt;='DADOS e Estimativa'!$AA30),'DADOS e Estimativa'!M30,"excluído*"),"")</f>
        <v/>
      </c>
      <c r="N157" s="192" t="str">
        <f>IF('DADOS e Estimativa'!N30&gt;0,IF(AND('DADOS e Estimativa'!$Z30&lt;='DADOS e Estimativa'!N30,'DADOS e Estimativa'!N30&lt;='DADOS e Estimativa'!$AA30),'DADOS e Estimativa'!N30,"excluído*"),"")</f>
        <v/>
      </c>
      <c r="O157" s="192" t="str">
        <f>IF('DADOS e Estimativa'!O30&gt;0,IF(AND('DADOS e Estimativa'!$Z30&lt;='DADOS e Estimativa'!O30,'DADOS e Estimativa'!O30&lt;='DADOS e Estimativa'!$AA30),'DADOS e Estimativa'!O30,"excluído*"),"")</f>
        <v/>
      </c>
      <c r="P157" s="192" t="str">
        <f>IF('DADOS e Estimativa'!P30&gt;0,IF(AND('DADOS e Estimativa'!$Z30&lt;='DADOS e Estimativa'!P30,'DADOS e Estimativa'!P30&lt;='DADOS e Estimativa'!$AA30),'DADOS e Estimativa'!P30,"excluído*"),"")</f>
        <v/>
      </c>
      <c r="Q157" s="192" t="str">
        <f>IF('DADOS e Estimativa'!Q30&gt;0,IF(AND('DADOS e Estimativa'!$Z30&lt;='DADOS e Estimativa'!Q30,'DADOS e Estimativa'!Q30&lt;='DADOS e Estimativa'!$AA30),'DADOS e Estimativa'!Q30,"excluído*"),"")</f>
        <v/>
      </c>
      <c r="R157" s="192" t="str">
        <f>IF('DADOS e Estimativa'!R30&gt;0,IF(AND('DADOS e Estimativa'!$Z30&lt;='DADOS e Estimativa'!R30,'DADOS e Estimativa'!R30&lt;='DADOS e Estimativa'!$AA30),'DADOS e Estimativa'!R30,"excluído*"),"")</f>
        <v/>
      </c>
      <c r="S157" s="192" t="str">
        <f>IF('DADOS e Estimativa'!S30&gt;0,IF(AND('DADOS e Estimativa'!$Z30&lt;='DADOS e Estimativa'!S30,'DADOS e Estimativa'!S30&lt;='DADOS e Estimativa'!$AA30),'DADOS e Estimativa'!S30,"excluído*"),"")</f>
        <v/>
      </c>
      <c r="T157" s="192" t="str">
        <f>IF('DADOS e Estimativa'!T30&gt;0,IF(AND('DADOS e Estimativa'!$Z30&lt;='DADOS e Estimativa'!T30,'DADOS e Estimativa'!T30&lt;='DADOS e Estimativa'!$AA30),'DADOS e Estimativa'!T30,"excluído*"),"")</f>
        <v/>
      </c>
      <c r="U157" s="192" t="str">
        <f>IF('DADOS e Estimativa'!U30&gt;0,IF(AND('DADOS e Estimativa'!$Z30&lt;='DADOS e Estimativa'!U30,'DADOS e Estimativa'!U30&lt;='DADOS e Estimativa'!$AA30),'DADOS e Estimativa'!U30,"excluído*"),"")</f>
        <v/>
      </c>
      <c r="V157" s="192" t="str">
        <f>IF('DADOS e Estimativa'!V30&gt;0,IF(AND('DADOS e Estimativa'!$Z30&lt;='DADOS e Estimativa'!V30,'DADOS e Estimativa'!V30&lt;='DADOS e Estimativa'!$AA30),'DADOS e Estimativa'!V30,"excluído*"),"")</f>
        <v/>
      </c>
      <c r="W157" s="193" t="str">
        <f>IF('DADOS e Estimativa'!W30&gt;0,IF(AND('DADOS e Estimativa'!$Z30&lt;='DADOS e Estimativa'!W30,'DADOS e Estimativa'!W30&lt;='DADOS e Estimativa'!$AA30),'DADOS e Estimativa'!W30,"excluído*"),"")</f>
        <v/>
      </c>
      <c r="X157" s="166">
        <f t="shared" si="46"/>
        <v>6545.2</v>
      </c>
      <c r="Y157" s="167"/>
      <c r="Z157" s="194">
        <f t="shared" si="47"/>
        <v>52361.6</v>
      </c>
      <c r="AA157" s="167"/>
      <c r="AB157" s="169">
        <v>6530.0</v>
      </c>
      <c r="AC157" s="54">
        <f t="shared" si="48"/>
        <v>0.002327718224</v>
      </c>
      <c r="AD157" s="170">
        <v>2.0</v>
      </c>
    </row>
    <row r="158">
      <c r="A158" s="189" t="str">
        <f>IF('DADOS e Estimativa'!A31="","",'DADOS e Estimativa'!A31)</f>
        <v>2-22</v>
      </c>
      <c r="B158" s="190" t="str">
        <f>IF('DADOS e Estimativa'!B31="","",'DADOS e Estimativa'!B31)</f>
        <v>Instalação item 21</v>
      </c>
      <c r="C158" s="191">
        <f>IF('DADOS e Estimativa'!C31="","",'DADOS e Estimativa'!C31)</f>
        <v>8</v>
      </c>
      <c r="D158" s="191" t="str">
        <f>IF('DADOS e Estimativa'!D31="","",'DADOS e Estimativa'!D31)</f>
        <v>unid.</v>
      </c>
      <c r="E158" s="192">
        <f>IF('DADOS e Estimativa'!E31&gt;0,IF(AND('DADOS e Estimativa'!$Z31&lt;='DADOS e Estimativa'!E31,'DADOS e Estimativa'!E31&lt;='DADOS e Estimativa'!$AA31),'DADOS e Estimativa'!E31,"excluído*"),"")</f>
        <v>2515.52</v>
      </c>
      <c r="F158" s="192" t="str">
        <f>IF('DADOS e Estimativa'!F31&gt;0,IF(AND('DADOS e Estimativa'!$Z31&lt;='DADOS e Estimativa'!F31,'DADOS e Estimativa'!F31&lt;='DADOS e Estimativa'!$AA31),'DADOS e Estimativa'!F31,"excluído*"),"")</f>
        <v>excluído*</v>
      </c>
      <c r="G158" s="192" t="str">
        <f>IF('DADOS e Estimativa'!G31&gt;0,IF(AND('DADOS e Estimativa'!$Z31&lt;='DADOS e Estimativa'!G31,'DADOS e Estimativa'!G31&lt;='DADOS e Estimativa'!$AA31),'DADOS e Estimativa'!G31,"excluído*"),"")</f>
        <v/>
      </c>
      <c r="H158" s="192" t="str">
        <f>IF('DADOS e Estimativa'!H31&gt;0,IF(AND('DADOS e Estimativa'!$Z31&lt;='DADOS e Estimativa'!H31,'DADOS e Estimativa'!H31&lt;='DADOS e Estimativa'!$AA31),'DADOS e Estimativa'!H31,"excluído*"),"")</f>
        <v/>
      </c>
      <c r="I158" s="192" t="str">
        <f>IF('DADOS e Estimativa'!I31&gt;0,IF(AND('DADOS e Estimativa'!$Z31&lt;='DADOS e Estimativa'!I31,'DADOS e Estimativa'!I31&lt;='DADOS e Estimativa'!$AA31),'DADOS e Estimativa'!I31,"excluído*"),"")</f>
        <v/>
      </c>
      <c r="J158" s="192">
        <f>IF('DADOS e Estimativa'!J31&gt;0,IF(AND('DADOS e Estimativa'!$Z31&lt;='DADOS e Estimativa'!J31,'DADOS e Estimativa'!J31&lt;='DADOS e Estimativa'!$AA31),'DADOS e Estimativa'!J31,"excluído*"),"")</f>
        <v>1131</v>
      </c>
      <c r="K158" s="192" t="str">
        <f>IF('DADOS e Estimativa'!K31&gt;0,IF(AND('DADOS e Estimativa'!$Z31&lt;='DADOS e Estimativa'!K31,'DADOS e Estimativa'!K31&lt;='DADOS e Estimativa'!$AA31),'DADOS e Estimativa'!K31,"excluído*"),"")</f>
        <v/>
      </c>
      <c r="L158" s="192" t="str">
        <f>IF('DADOS e Estimativa'!L31&gt;0,IF(AND('DADOS e Estimativa'!$Z31&lt;='DADOS e Estimativa'!L31,'DADOS e Estimativa'!L31&lt;='DADOS e Estimativa'!$AA31),'DADOS e Estimativa'!L31,"excluído*"),"")</f>
        <v/>
      </c>
      <c r="M158" s="192" t="str">
        <f>IF('DADOS e Estimativa'!M31&gt;0,IF(AND('DADOS e Estimativa'!$Z31&lt;='DADOS e Estimativa'!M31,'DADOS e Estimativa'!M31&lt;='DADOS e Estimativa'!$AA31),'DADOS e Estimativa'!M31,"excluído*"),"")</f>
        <v/>
      </c>
      <c r="N158" s="192" t="str">
        <f>IF('DADOS e Estimativa'!N31&gt;0,IF(AND('DADOS e Estimativa'!$Z31&lt;='DADOS e Estimativa'!N31,'DADOS e Estimativa'!N31&lt;='DADOS e Estimativa'!$AA31),'DADOS e Estimativa'!N31,"excluído*"),"")</f>
        <v/>
      </c>
      <c r="O158" s="192" t="str">
        <f>IF('DADOS e Estimativa'!O31&gt;0,IF(AND('DADOS e Estimativa'!$Z31&lt;='DADOS e Estimativa'!O31,'DADOS e Estimativa'!O31&lt;='DADOS e Estimativa'!$AA31),'DADOS e Estimativa'!O31,"excluído*"),"")</f>
        <v/>
      </c>
      <c r="P158" s="192" t="str">
        <f>IF('DADOS e Estimativa'!P31&gt;0,IF(AND('DADOS e Estimativa'!$Z31&lt;='DADOS e Estimativa'!P31,'DADOS e Estimativa'!P31&lt;='DADOS e Estimativa'!$AA31),'DADOS e Estimativa'!P31,"excluído*"),"")</f>
        <v/>
      </c>
      <c r="Q158" s="192" t="str">
        <f>IF('DADOS e Estimativa'!Q31&gt;0,IF(AND('DADOS e Estimativa'!$Z31&lt;='DADOS e Estimativa'!Q31,'DADOS e Estimativa'!Q31&lt;='DADOS e Estimativa'!$AA31),'DADOS e Estimativa'!Q31,"excluído*"),"")</f>
        <v/>
      </c>
      <c r="R158" s="192" t="str">
        <f>IF('DADOS e Estimativa'!R31&gt;0,IF(AND('DADOS e Estimativa'!$Z31&lt;='DADOS e Estimativa'!R31,'DADOS e Estimativa'!R31&lt;='DADOS e Estimativa'!$AA31),'DADOS e Estimativa'!R31,"excluído*"),"")</f>
        <v/>
      </c>
      <c r="S158" s="192" t="str">
        <f>IF('DADOS e Estimativa'!S31&gt;0,IF(AND('DADOS e Estimativa'!$Z31&lt;='DADOS e Estimativa'!S31,'DADOS e Estimativa'!S31&lt;='DADOS e Estimativa'!$AA31),'DADOS e Estimativa'!S31,"excluído*"),"")</f>
        <v/>
      </c>
      <c r="T158" s="192" t="str">
        <f>IF('DADOS e Estimativa'!T31&gt;0,IF(AND('DADOS e Estimativa'!$Z31&lt;='DADOS e Estimativa'!T31,'DADOS e Estimativa'!T31&lt;='DADOS e Estimativa'!$AA31),'DADOS e Estimativa'!T31,"excluído*"),"")</f>
        <v/>
      </c>
      <c r="U158" s="192" t="str">
        <f>IF('DADOS e Estimativa'!U31&gt;0,IF(AND('DADOS e Estimativa'!$Z31&lt;='DADOS e Estimativa'!U31,'DADOS e Estimativa'!U31&lt;='DADOS e Estimativa'!$AA31),'DADOS e Estimativa'!U31,"excluído*"),"")</f>
        <v/>
      </c>
      <c r="V158" s="192" t="str">
        <f>IF('DADOS e Estimativa'!V31&gt;0,IF(AND('DADOS e Estimativa'!$Z31&lt;='DADOS e Estimativa'!V31,'DADOS e Estimativa'!V31&lt;='DADOS e Estimativa'!$AA31),'DADOS e Estimativa'!V31,"excluído*"),"")</f>
        <v/>
      </c>
      <c r="W158" s="193" t="str">
        <f>IF('DADOS e Estimativa'!W31&gt;0,IF(AND('DADOS e Estimativa'!$Z31&lt;='DADOS e Estimativa'!W31,'DADOS e Estimativa'!W31&lt;='DADOS e Estimativa'!$AA31),'DADOS e Estimativa'!W31,"excluído*"),"")</f>
        <v/>
      </c>
      <c r="X158" s="166">
        <f t="shared" si="46"/>
        <v>1823.26</v>
      </c>
      <c r="Y158" s="167"/>
      <c r="Z158" s="194">
        <f t="shared" si="47"/>
        <v>14586.08</v>
      </c>
      <c r="AA158" s="167"/>
      <c r="AB158" s="169">
        <v>2058.75</v>
      </c>
      <c r="AC158" s="54">
        <f t="shared" si="48"/>
        <v>-0.1143849423</v>
      </c>
      <c r="AD158" s="170">
        <v>2.0</v>
      </c>
    </row>
    <row r="159">
      <c r="A159" s="195" t="str">
        <f>IF('DADOS e Estimativa'!A32="","",'DADOS e Estimativa'!A32)</f>
        <v>2-23</v>
      </c>
      <c r="B159" s="196" t="str">
        <f>IF('DADOS e Estimativa'!B32="","",'DADOS e Estimativa'!B32)</f>
        <v>Split Piso-Teto 28.000 a 30.000 BTU's</v>
      </c>
      <c r="C159" s="197">
        <f>IF('DADOS e Estimativa'!C32="","",'DADOS e Estimativa'!C32)</f>
        <v>6</v>
      </c>
      <c r="D159" s="197" t="str">
        <f>IF('DADOS e Estimativa'!D32="","",'DADOS e Estimativa'!D32)</f>
        <v>unid.</v>
      </c>
      <c r="E159" s="198">
        <f>IF('DADOS e Estimativa'!E32&gt;0,IF(AND('DADOS e Estimativa'!$Z32&lt;='DADOS e Estimativa'!E32,'DADOS e Estimativa'!E32&lt;='DADOS e Estimativa'!$AA32),'DADOS e Estimativa'!E32,"excluído*"),"")</f>
        <v>6459.05</v>
      </c>
      <c r="F159" s="198" t="str">
        <f>IF('DADOS e Estimativa'!F32&gt;0,IF(AND('DADOS e Estimativa'!$Z32&lt;='DADOS e Estimativa'!F32,'DADOS e Estimativa'!F32&lt;='DADOS e Estimativa'!$AA32),'DADOS e Estimativa'!F32,"excluído*"),"")</f>
        <v>excluído*</v>
      </c>
      <c r="G159" s="198">
        <f>IF('DADOS e Estimativa'!G32&gt;0,IF(AND('DADOS e Estimativa'!$Z32&lt;='DADOS e Estimativa'!G32,'DADOS e Estimativa'!G32&lt;='DADOS e Estimativa'!$AA32),'DADOS e Estimativa'!G32,"excluído*"),"")</f>
        <v>7650</v>
      </c>
      <c r="H159" s="198">
        <f>IF('DADOS e Estimativa'!H32&gt;0,IF(AND('DADOS e Estimativa'!$Z32&lt;='DADOS e Estimativa'!H32,'DADOS e Estimativa'!H32&lt;='DADOS e Estimativa'!$AA32),'DADOS e Estimativa'!H32,"excluído*"),"")</f>
        <v>8299</v>
      </c>
      <c r="I159" s="198" t="str">
        <f>IF('DADOS e Estimativa'!I32&gt;0,IF(AND('DADOS e Estimativa'!$Z32&lt;='DADOS e Estimativa'!I32,'DADOS e Estimativa'!I32&lt;='DADOS e Estimativa'!$AA32),'DADOS e Estimativa'!I32,"excluído*"),"")</f>
        <v/>
      </c>
      <c r="J159" s="198" t="str">
        <f>IF('DADOS e Estimativa'!J32&gt;0,IF(AND('DADOS e Estimativa'!$Z32&lt;='DADOS e Estimativa'!J32,'DADOS e Estimativa'!J32&lt;='DADOS e Estimativa'!$AA32),'DADOS e Estimativa'!J32,"excluído*"),"")</f>
        <v/>
      </c>
      <c r="K159" s="198" t="str">
        <f>IF('DADOS e Estimativa'!K32&gt;0,IF(AND('DADOS e Estimativa'!$Z32&lt;='DADOS e Estimativa'!K32,'DADOS e Estimativa'!K32&lt;='DADOS e Estimativa'!$AA32),'DADOS e Estimativa'!K32,"excluído*"),"")</f>
        <v/>
      </c>
      <c r="L159" s="198" t="str">
        <f>IF('DADOS e Estimativa'!L32&gt;0,IF(AND('DADOS e Estimativa'!$Z32&lt;='DADOS e Estimativa'!L32,'DADOS e Estimativa'!L32&lt;='DADOS e Estimativa'!$AA32),'DADOS e Estimativa'!L32,"excluído*"),"")</f>
        <v/>
      </c>
      <c r="M159" s="198" t="str">
        <f>IF('DADOS e Estimativa'!M32&gt;0,IF(AND('DADOS e Estimativa'!$Z32&lt;='DADOS e Estimativa'!M32,'DADOS e Estimativa'!M32&lt;='DADOS e Estimativa'!$AA32),'DADOS e Estimativa'!M32,"excluído*"),"")</f>
        <v/>
      </c>
      <c r="N159" s="198" t="str">
        <f>IF('DADOS e Estimativa'!N32&gt;0,IF(AND('DADOS e Estimativa'!$Z32&lt;='DADOS e Estimativa'!N32,'DADOS e Estimativa'!N32&lt;='DADOS e Estimativa'!$AA32),'DADOS e Estimativa'!N32,"excluído*"),"")</f>
        <v/>
      </c>
      <c r="O159" s="198" t="str">
        <f>IF('DADOS e Estimativa'!O32&gt;0,IF(AND('DADOS e Estimativa'!$Z32&lt;='DADOS e Estimativa'!O32,'DADOS e Estimativa'!O32&lt;='DADOS e Estimativa'!$AA32),'DADOS e Estimativa'!O32,"excluído*"),"")</f>
        <v/>
      </c>
      <c r="P159" s="198" t="str">
        <f>IF('DADOS e Estimativa'!P32&gt;0,IF(AND('DADOS e Estimativa'!$Z32&lt;='DADOS e Estimativa'!P32,'DADOS e Estimativa'!P32&lt;='DADOS e Estimativa'!$AA32),'DADOS e Estimativa'!P32,"excluído*"),"")</f>
        <v/>
      </c>
      <c r="Q159" s="198" t="str">
        <f>IF('DADOS e Estimativa'!Q32&gt;0,IF(AND('DADOS e Estimativa'!$Z32&lt;='DADOS e Estimativa'!Q32,'DADOS e Estimativa'!Q32&lt;='DADOS e Estimativa'!$AA32),'DADOS e Estimativa'!Q32,"excluído*"),"")</f>
        <v/>
      </c>
      <c r="R159" s="198" t="str">
        <f>IF('DADOS e Estimativa'!R32&gt;0,IF(AND('DADOS e Estimativa'!$Z32&lt;='DADOS e Estimativa'!R32,'DADOS e Estimativa'!R32&lt;='DADOS e Estimativa'!$AA32),'DADOS e Estimativa'!R32,"excluído*"),"")</f>
        <v/>
      </c>
      <c r="S159" s="198" t="str">
        <f>IF('DADOS e Estimativa'!S32&gt;0,IF(AND('DADOS e Estimativa'!$Z32&lt;='DADOS e Estimativa'!S32,'DADOS e Estimativa'!S32&lt;='DADOS e Estimativa'!$AA32),'DADOS e Estimativa'!S32,"excluído*"),"")</f>
        <v/>
      </c>
      <c r="T159" s="198" t="str">
        <f>IF('DADOS e Estimativa'!T32&gt;0,IF(AND('DADOS e Estimativa'!$Z32&lt;='DADOS e Estimativa'!T32,'DADOS e Estimativa'!T32&lt;='DADOS e Estimativa'!$AA32),'DADOS e Estimativa'!T32,"excluído*"),"")</f>
        <v/>
      </c>
      <c r="U159" s="198" t="str">
        <f>IF('DADOS e Estimativa'!U32&gt;0,IF(AND('DADOS e Estimativa'!$Z32&lt;='DADOS e Estimativa'!U32,'DADOS e Estimativa'!U32&lt;='DADOS e Estimativa'!$AA32),'DADOS e Estimativa'!U32,"excluído*"),"")</f>
        <v/>
      </c>
      <c r="V159" s="198" t="str">
        <f>IF('DADOS e Estimativa'!V32&gt;0,IF(AND('DADOS e Estimativa'!$Z32&lt;='DADOS e Estimativa'!V32,'DADOS e Estimativa'!V32&lt;='DADOS e Estimativa'!$AA32),'DADOS e Estimativa'!V32,"excluído*"),"")</f>
        <v/>
      </c>
      <c r="W159" s="199" t="str">
        <f>IF('DADOS e Estimativa'!W32&gt;0,IF(AND('DADOS e Estimativa'!$Z32&lt;='DADOS e Estimativa'!W32,'DADOS e Estimativa'!W32&lt;='DADOS e Estimativa'!$AA32),'DADOS e Estimativa'!W32,"excluído*"),"")</f>
        <v/>
      </c>
      <c r="X159" s="177">
        <f t="shared" si="46"/>
        <v>7469.35</v>
      </c>
      <c r="Y159" s="167"/>
      <c r="Z159" s="200">
        <f t="shared" si="47"/>
        <v>44816.1</v>
      </c>
      <c r="AA159" s="142"/>
      <c r="AB159" s="169">
        <v>8000.0</v>
      </c>
      <c r="AC159" s="54">
        <f t="shared" si="48"/>
        <v>-0.06633125</v>
      </c>
      <c r="AD159" s="170">
        <v>2.0</v>
      </c>
    </row>
    <row r="160">
      <c r="A160" s="195" t="str">
        <f>IF('DADOS e Estimativa'!A33="","",'DADOS e Estimativa'!A33)</f>
        <v>2-24</v>
      </c>
      <c r="B160" s="196" t="str">
        <f>IF('DADOS e Estimativa'!B33="","",'DADOS e Estimativa'!B33)</f>
        <v>Instalação item 23</v>
      </c>
      <c r="C160" s="197">
        <f>IF('DADOS e Estimativa'!C33="","",'DADOS e Estimativa'!C33)</f>
        <v>6</v>
      </c>
      <c r="D160" s="197" t="str">
        <f>IF('DADOS e Estimativa'!D33="","",'DADOS e Estimativa'!D33)</f>
        <v>unid.</v>
      </c>
      <c r="E160" s="198">
        <f>IF('DADOS e Estimativa'!E33&gt;0,IF(AND('DADOS e Estimativa'!$Z33&lt;='DADOS e Estimativa'!E33,'DADOS e Estimativa'!E33&lt;='DADOS e Estimativa'!$AA33),'DADOS e Estimativa'!E33,"excluído*"),"")</f>
        <v>2515.52</v>
      </c>
      <c r="F160" s="198" t="str">
        <f>IF('DADOS e Estimativa'!F33&gt;0,IF(AND('DADOS e Estimativa'!$Z33&lt;='DADOS e Estimativa'!F33,'DADOS e Estimativa'!F33&lt;='DADOS e Estimativa'!$AA33),'DADOS e Estimativa'!F33,"excluído*"),"")</f>
        <v>excluído*</v>
      </c>
      <c r="G160" s="198" t="str">
        <f>IF('DADOS e Estimativa'!G33&gt;0,IF(AND('DADOS e Estimativa'!$Z33&lt;='DADOS e Estimativa'!G33,'DADOS e Estimativa'!G33&lt;='DADOS e Estimativa'!$AA33),'DADOS e Estimativa'!G33,"excluído*"),"")</f>
        <v/>
      </c>
      <c r="H160" s="198" t="str">
        <f>IF('DADOS e Estimativa'!H33&gt;0,IF(AND('DADOS e Estimativa'!$Z33&lt;='DADOS e Estimativa'!H33,'DADOS e Estimativa'!H33&lt;='DADOS e Estimativa'!$AA33),'DADOS e Estimativa'!H33,"excluído*"),"")</f>
        <v/>
      </c>
      <c r="I160" s="198" t="str">
        <f>IF('DADOS e Estimativa'!I33&gt;0,IF(AND('DADOS e Estimativa'!$Z33&lt;='DADOS e Estimativa'!I33,'DADOS e Estimativa'!I33&lt;='DADOS e Estimativa'!$AA33),'DADOS e Estimativa'!I33,"excluído*"),"")</f>
        <v/>
      </c>
      <c r="J160" s="198">
        <f>IF('DADOS e Estimativa'!J33&gt;0,IF(AND('DADOS e Estimativa'!$Z33&lt;='DADOS e Estimativa'!J33,'DADOS e Estimativa'!J33&lt;='DADOS e Estimativa'!$AA33),'DADOS e Estimativa'!J33,"excluído*"),"")</f>
        <v>1131</v>
      </c>
      <c r="K160" s="198" t="str">
        <f>IF('DADOS e Estimativa'!K33&gt;0,IF(AND('DADOS e Estimativa'!$Z33&lt;='DADOS e Estimativa'!K33,'DADOS e Estimativa'!K33&lt;='DADOS e Estimativa'!$AA33),'DADOS e Estimativa'!K33,"excluído*"),"")</f>
        <v/>
      </c>
      <c r="L160" s="198" t="str">
        <f>IF('DADOS e Estimativa'!L33&gt;0,IF(AND('DADOS e Estimativa'!$Z33&lt;='DADOS e Estimativa'!L33,'DADOS e Estimativa'!L33&lt;='DADOS e Estimativa'!$AA33),'DADOS e Estimativa'!L33,"excluído*"),"")</f>
        <v/>
      </c>
      <c r="M160" s="198" t="str">
        <f>IF('DADOS e Estimativa'!M33&gt;0,IF(AND('DADOS e Estimativa'!$Z33&lt;='DADOS e Estimativa'!M33,'DADOS e Estimativa'!M33&lt;='DADOS e Estimativa'!$AA33),'DADOS e Estimativa'!M33,"excluído*"),"")</f>
        <v/>
      </c>
      <c r="N160" s="198" t="str">
        <f>IF('DADOS e Estimativa'!N33&gt;0,IF(AND('DADOS e Estimativa'!$Z33&lt;='DADOS e Estimativa'!N33,'DADOS e Estimativa'!N33&lt;='DADOS e Estimativa'!$AA33),'DADOS e Estimativa'!N33,"excluído*"),"")</f>
        <v/>
      </c>
      <c r="O160" s="198" t="str">
        <f>IF('DADOS e Estimativa'!O33&gt;0,IF(AND('DADOS e Estimativa'!$Z33&lt;='DADOS e Estimativa'!O33,'DADOS e Estimativa'!O33&lt;='DADOS e Estimativa'!$AA33),'DADOS e Estimativa'!O33,"excluído*"),"")</f>
        <v/>
      </c>
      <c r="P160" s="198" t="str">
        <f>IF('DADOS e Estimativa'!P33&gt;0,IF(AND('DADOS e Estimativa'!$Z33&lt;='DADOS e Estimativa'!P33,'DADOS e Estimativa'!P33&lt;='DADOS e Estimativa'!$AA33),'DADOS e Estimativa'!P33,"excluído*"),"")</f>
        <v/>
      </c>
      <c r="Q160" s="198" t="str">
        <f>IF('DADOS e Estimativa'!Q33&gt;0,IF(AND('DADOS e Estimativa'!$Z33&lt;='DADOS e Estimativa'!Q33,'DADOS e Estimativa'!Q33&lt;='DADOS e Estimativa'!$AA33),'DADOS e Estimativa'!Q33,"excluído*"),"")</f>
        <v/>
      </c>
      <c r="R160" s="198" t="str">
        <f>IF('DADOS e Estimativa'!R33&gt;0,IF(AND('DADOS e Estimativa'!$Z33&lt;='DADOS e Estimativa'!R33,'DADOS e Estimativa'!R33&lt;='DADOS e Estimativa'!$AA33),'DADOS e Estimativa'!R33,"excluído*"),"")</f>
        <v/>
      </c>
      <c r="S160" s="198" t="str">
        <f>IF('DADOS e Estimativa'!S33&gt;0,IF(AND('DADOS e Estimativa'!$Z33&lt;='DADOS e Estimativa'!S33,'DADOS e Estimativa'!S33&lt;='DADOS e Estimativa'!$AA33),'DADOS e Estimativa'!S33,"excluído*"),"")</f>
        <v/>
      </c>
      <c r="T160" s="198" t="str">
        <f>IF('DADOS e Estimativa'!T33&gt;0,IF(AND('DADOS e Estimativa'!$Z33&lt;='DADOS e Estimativa'!T33,'DADOS e Estimativa'!T33&lt;='DADOS e Estimativa'!$AA33),'DADOS e Estimativa'!T33,"excluído*"),"")</f>
        <v/>
      </c>
      <c r="U160" s="198" t="str">
        <f>IF('DADOS e Estimativa'!U33&gt;0,IF(AND('DADOS e Estimativa'!$Z33&lt;='DADOS e Estimativa'!U33,'DADOS e Estimativa'!U33&lt;='DADOS e Estimativa'!$AA33),'DADOS e Estimativa'!U33,"excluído*"),"")</f>
        <v/>
      </c>
      <c r="V160" s="198" t="str">
        <f>IF('DADOS e Estimativa'!V33&gt;0,IF(AND('DADOS e Estimativa'!$Z33&lt;='DADOS e Estimativa'!V33,'DADOS e Estimativa'!V33&lt;='DADOS e Estimativa'!$AA33),'DADOS e Estimativa'!V33,"excluído*"),"")</f>
        <v/>
      </c>
      <c r="W160" s="199" t="str">
        <f>IF('DADOS e Estimativa'!W33&gt;0,IF(AND('DADOS e Estimativa'!$Z33&lt;='DADOS e Estimativa'!W33,'DADOS e Estimativa'!W33&lt;='DADOS e Estimativa'!$AA33),'DADOS e Estimativa'!W33,"excluído*"),"")</f>
        <v/>
      </c>
      <c r="X160" s="177">
        <f t="shared" si="46"/>
        <v>1823.26</v>
      </c>
      <c r="Y160" s="167"/>
      <c r="Z160" s="200">
        <f t="shared" si="47"/>
        <v>10939.56</v>
      </c>
      <c r="AA160" s="142"/>
      <c r="AB160" s="169">
        <v>2600.0</v>
      </c>
      <c r="AC160" s="54">
        <f t="shared" si="48"/>
        <v>-0.2987461538</v>
      </c>
      <c r="AD160" s="170">
        <v>2.0</v>
      </c>
    </row>
    <row r="161">
      <c r="A161" s="189" t="str">
        <f>IF('DADOS e Estimativa'!A34="","",'DADOS e Estimativa'!A34)</f>
        <v>2-25</v>
      </c>
      <c r="B161" s="190" t="str">
        <f>IF('DADOS e Estimativa'!B34="","",'DADOS e Estimativa'!B34)</f>
        <v>Split Piso-Teto 33.000 a 36.000 BTU's</v>
      </c>
      <c r="C161" s="191">
        <f>IF('DADOS e Estimativa'!C34="","",'DADOS e Estimativa'!C34)</f>
        <v>2</v>
      </c>
      <c r="D161" s="191" t="str">
        <f>IF('DADOS e Estimativa'!D34="","",'DADOS e Estimativa'!D34)</f>
        <v>unid.</v>
      </c>
      <c r="E161" s="192">
        <f>IF('DADOS e Estimativa'!E34&gt;0,IF(AND('DADOS e Estimativa'!$Z34&lt;='DADOS e Estimativa'!E34,'DADOS e Estimativa'!E34&lt;='DADOS e Estimativa'!$AA34),'DADOS e Estimativa'!E34,"excluído*"),"")</f>
        <v>7276</v>
      </c>
      <c r="F161" s="192" t="str">
        <f>IF('DADOS e Estimativa'!F34&gt;0,IF(AND('DADOS e Estimativa'!$Z34&lt;='DADOS e Estimativa'!F34,'DADOS e Estimativa'!F34&lt;='DADOS e Estimativa'!$AA34),'DADOS e Estimativa'!F34,"excluído*"),"")</f>
        <v>excluído*</v>
      </c>
      <c r="G161" s="192">
        <f>IF('DADOS e Estimativa'!G34&gt;0,IF(AND('DADOS e Estimativa'!$Z34&lt;='DADOS e Estimativa'!G34,'DADOS e Estimativa'!G34&lt;='DADOS e Estimativa'!$AA34),'DADOS e Estimativa'!G34,"excluído*"),"")</f>
        <v>7590</v>
      </c>
      <c r="H161" s="192">
        <f>IF('DADOS e Estimativa'!H34&gt;0,IF(AND('DADOS e Estimativa'!$Z34&lt;='DADOS e Estimativa'!H34,'DADOS e Estimativa'!H34&lt;='DADOS e Estimativa'!$AA34),'DADOS e Estimativa'!H34,"excluído*"),"")</f>
        <v>7799</v>
      </c>
      <c r="I161" s="192" t="str">
        <f>IF('DADOS e Estimativa'!I34&gt;0,IF(AND('DADOS e Estimativa'!$Z34&lt;='DADOS e Estimativa'!I34,'DADOS e Estimativa'!I34&lt;='DADOS e Estimativa'!$AA34),'DADOS e Estimativa'!I34,"excluído*"),"")</f>
        <v/>
      </c>
      <c r="J161" s="192">
        <f>IF('DADOS e Estimativa'!J34&gt;0,IF(AND('DADOS e Estimativa'!$Z34&lt;='DADOS e Estimativa'!J34,'DADOS e Estimativa'!J34&lt;='DADOS e Estimativa'!$AA34),'DADOS e Estimativa'!J34,"excluído*"),"")</f>
        <v>5200</v>
      </c>
      <c r="K161" s="192">
        <f>IF('DADOS e Estimativa'!K34&gt;0,IF(AND('DADOS e Estimativa'!$Z34&lt;='DADOS e Estimativa'!K34,'DADOS e Estimativa'!K34&lt;='DADOS e Estimativa'!$AA34),'DADOS e Estimativa'!K34,"excluído*"),"")</f>
        <v>7763.79</v>
      </c>
      <c r="L161" s="192" t="str">
        <f>IF('DADOS e Estimativa'!L34&gt;0,IF(AND('DADOS e Estimativa'!$Z34&lt;='DADOS e Estimativa'!L34,'DADOS e Estimativa'!L34&lt;='DADOS e Estimativa'!$AA34),'DADOS e Estimativa'!L34,"excluído*"),"")</f>
        <v/>
      </c>
      <c r="M161" s="192" t="str">
        <f>IF('DADOS e Estimativa'!M34&gt;0,IF(AND('DADOS e Estimativa'!$Z34&lt;='DADOS e Estimativa'!M34,'DADOS e Estimativa'!M34&lt;='DADOS e Estimativa'!$AA34),'DADOS e Estimativa'!M34,"excluído*"),"")</f>
        <v/>
      </c>
      <c r="N161" s="192" t="str">
        <f>IF('DADOS e Estimativa'!N34&gt;0,IF(AND('DADOS e Estimativa'!$Z34&lt;='DADOS e Estimativa'!N34,'DADOS e Estimativa'!N34&lt;='DADOS e Estimativa'!$AA34),'DADOS e Estimativa'!N34,"excluído*"),"")</f>
        <v/>
      </c>
      <c r="O161" s="192" t="str">
        <f>IF('DADOS e Estimativa'!O34&gt;0,IF(AND('DADOS e Estimativa'!$Z34&lt;='DADOS e Estimativa'!O34,'DADOS e Estimativa'!O34&lt;='DADOS e Estimativa'!$AA34),'DADOS e Estimativa'!O34,"excluído*"),"")</f>
        <v/>
      </c>
      <c r="P161" s="192" t="str">
        <f>IF('DADOS e Estimativa'!P34&gt;0,IF(AND('DADOS e Estimativa'!$Z34&lt;='DADOS e Estimativa'!P34,'DADOS e Estimativa'!P34&lt;='DADOS e Estimativa'!$AA34),'DADOS e Estimativa'!P34,"excluído*"),"")</f>
        <v/>
      </c>
      <c r="Q161" s="192" t="str">
        <f>IF('DADOS e Estimativa'!Q34&gt;0,IF(AND('DADOS e Estimativa'!$Z34&lt;='DADOS e Estimativa'!Q34,'DADOS e Estimativa'!Q34&lt;='DADOS e Estimativa'!$AA34),'DADOS e Estimativa'!Q34,"excluído*"),"")</f>
        <v/>
      </c>
      <c r="R161" s="192" t="str">
        <f>IF('DADOS e Estimativa'!R34&gt;0,IF(AND('DADOS e Estimativa'!$Z34&lt;='DADOS e Estimativa'!R34,'DADOS e Estimativa'!R34&lt;='DADOS e Estimativa'!$AA34),'DADOS e Estimativa'!R34,"excluído*"),"")</f>
        <v/>
      </c>
      <c r="S161" s="192" t="str">
        <f>IF('DADOS e Estimativa'!S34&gt;0,IF(AND('DADOS e Estimativa'!$Z34&lt;='DADOS e Estimativa'!S34,'DADOS e Estimativa'!S34&lt;='DADOS e Estimativa'!$AA34),'DADOS e Estimativa'!S34,"excluído*"),"")</f>
        <v/>
      </c>
      <c r="T161" s="192" t="str">
        <f>IF('DADOS e Estimativa'!T34&gt;0,IF(AND('DADOS e Estimativa'!$Z34&lt;='DADOS e Estimativa'!T34,'DADOS e Estimativa'!T34&lt;='DADOS e Estimativa'!$AA34),'DADOS e Estimativa'!T34,"excluído*"),"")</f>
        <v/>
      </c>
      <c r="U161" s="192" t="str">
        <f>IF('DADOS e Estimativa'!U34&gt;0,IF(AND('DADOS e Estimativa'!$Z34&lt;='DADOS e Estimativa'!U34,'DADOS e Estimativa'!U34&lt;='DADOS e Estimativa'!$AA34),'DADOS e Estimativa'!U34,"excluído*"),"")</f>
        <v/>
      </c>
      <c r="V161" s="192" t="str">
        <f>IF('DADOS e Estimativa'!V34&gt;0,IF(AND('DADOS e Estimativa'!$Z34&lt;='DADOS e Estimativa'!V34,'DADOS e Estimativa'!V34&lt;='DADOS e Estimativa'!$AA34),'DADOS e Estimativa'!V34,"excluído*"),"")</f>
        <v/>
      </c>
      <c r="W161" s="193" t="str">
        <f>IF('DADOS e Estimativa'!W34&gt;0,IF(AND('DADOS e Estimativa'!$Z34&lt;='DADOS e Estimativa'!W34,'DADOS e Estimativa'!W34&lt;='DADOS e Estimativa'!$AA34),'DADOS e Estimativa'!W34,"excluído*"),"")</f>
        <v/>
      </c>
      <c r="X161" s="166">
        <f t="shared" si="46"/>
        <v>7125.76</v>
      </c>
      <c r="Y161" s="167"/>
      <c r="Z161" s="194">
        <f t="shared" si="47"/>
        <v>14251.52</v>
      </c>
      <c r="AA161" s="167"/>
      <c r="AB161" s="169">
        <v>7160.0</v>
      </c>
      <c r="AC161" s="54">
        <f t="shared" si="48"/>
        <v>-0.004782122905</v>
      </c>
      <c r="AD161" s="170">
        <v>2.0</v>
      </c>
    </row>
    <row r="162">
      <c r="A162" s="189" t="str">
        <f>IF('DADOS e Estimativa'!A35="","",'DADOS e Estimativa'!A35)</f>
        <v>2-26</v>
      </c>
      <c r="B162" s="190" t="str">
        <f>IF('DADOS e Estimativa'!B35="","",'DADOS e Estimativa'!B35)</f>
        <v>Instalação item 25</v>
      </c>
      <c r="C162" s="191">
        <f>IF('DADOS e Estimativa'!C35="","",'DADOS e Estimativa'!C35)</f>
        <v>2</v>
      </c>
      <c r="D162" s="191" t="str">
        <f>IF('DADOS e Estimativa'!D35="","",'DADOS e Estimativa'!D35)</f>
        <v>unid.</v>
      </c>
      <c r="E162" s="192">
        <f>IF('DADOS e Estimativa'!E35&gt;0,IF(AND('DADOS e Estimativa'!$Z35&lt;='DADOS e Estimativa'!E35,'DADOS e Estimativa'!E35&lt;='DADOS e Estimativa'!$AA35),'DADOS e Estimativa'!E35,"excluído*"),"")</f>
        <v>2515.52</v>
      </c>
      <c r="F162" s="192" t="str">
        <f>IF('DADOS e Estimativa'!F35&gt;0,IF(AND('DADOS e Estimativa'!$Z35&lt;='DADOS e Estimativa'!F35,'DADOS e Estimativa'!F35&lt;='DADOS e Estimativa'!$AA35),'DADOS e Estimativa'!F35,"excluído*"),"")</f>
        <v>excluído*</v>
      </c>
      <c r="G162" s="192" t="str">
        <f>IF('DADOS e Estimativa'!G35&gt;0,IF(AND('DADOS e Estimativa'!$Z35&lt;='DADOS e Estimativa'!G35,'DADOS e Estimativa'!G35&lt;='DADOS e Estimativa'!$AA35),'DADOS e Estimativa'!G35,"excluído*"),"")</f>
        <v/>
      </c>
      <c r="H162" s="192" t="str">
        <f>IF('DADOS e Estimativa'!H35&gt;0,IF(AND('DADOS e Estimativa'!$Z35&lt;='DADOS e Estimativa'!H35,'DADOS e Estimativa'!H35&lt;='DADOS e Estimativa'!$AA35),'DADOS e Estimativa'!H35,"excluído*"),"")</f>
        <v/>
      </c>
      <c r="I162" s="192" t="str">
        <f>IF('DADOS e Estimativa'!I35&gt;0,IF(AND('DADOS e Estimativa'!$Z35&lt;='DADOS e Estimativa'!I35,'DADOS e Estimativa'!I35&lt;='DADOS e Estimativa'!$AA35),'DADOS e Estimativa'!I35,"excluído*"),"")</f>
        <v/>
      </c>
      <c r="J162" s="192">
        <f>IF('DADOS e Estimativa'!J35&gt;0,IF(AND('DADOS e Estimativa'!$Z35&lt;='DADOS e Estimativa'!J35,'DADOS e Estimativa'!J35&lt;='DADOS e Estimativa'!$AA35),'DADOS e Estimativa'!J35,"excluído*"),"")</f>
        <v>1131</v>
      </c>
      <c r="K162" s="192" t="str">
        <f>IF('DADOS e Estimativa'!K35&gt;0,IF(AND('DADOS e Estimativa'!$Z35&lt;='DADOS e Estimativa'!K35,'DADOS e Estimativa'!K35&lt;='DADOS e Estimativa'!$AA35),'DADOS e Estimativa'!K35,"excluído*"),"")</f>
        <v/>
      </c>
      <c r="L162" s="192" t="str">
        <f>IF('DADOS e Estimativa'!L35&gt;0,IF(AND('DADOS e Estimativa'!$Z35&lt;='DADOS e Estimativa'!L35,'DADOS e Estimativa'!L35&lt;='DADOS e Estimativa'!$AA35),'DADOS e Estimativa'!L35,"excluído*"),"")</f>
        <v/>
      </c>
      <c r="M162" s="192" t="str">
        <f>IF('DADOS e Estimativa'!M35&gt;0,IF(AND('DADOS e Estimativa'!$Z35&lt;='DADOS e Estimativa'!M35,'DADOS e Estimativa'!M35&lt;='DADOS e Estimativa'!$AA35),'DADOS e Estimativa'!M35,"excluído*"),"")</f>
        <v/>
      </c>
      <c r="N162" s="192" t="str">
        <f>IF('DADOS e Estimativa'!N35&gt;0,IF(AND('DADOS e Estimativa'!$Z35&lt;='DADOS e Estimativa'!N35,'DADOS e Estimativa'!N35&lt;='DADOS e Estimativa'!$AA35),'DADOS e Estimativa'!N35,"excluído*"),"")</f>
        <v/>
      </c>
      <c r="O162" s="192" t="str">
        <f>IF('DADOS e Estimativa'!O35&gt;0,IF(AND('DADOS e Estimativa'!$Z35&lt;='DADOS e Estimativa'!O35,'DADOS e Estimativa'!O35&lt;='DADOS e Estimativa'!$AA35),'DADOS e Estimativa'!O35,"excluído*"),"")</f>
        <v/>
      </c>
      <c r="P162" s="192" t="str">
        <f>IF('DADOS e Estimativa'!P35&gt;0,IF(AND('DADOS e Estimativa'!$Z35&lt;='DADOS e Estimativa'!P35,'DADOS e Estimativa'!P35&lt;='DADOS e Estimativa'!$AA35),'DADOS e Estimativa'!P35,"excluído*"),"")</f>
        <v/>
      </c>
      <c r="Q162" s="192" t="str">
        <f>IF('DADOS e Estimativa'!Q35&gt;0,IF(AND('DADOS e Estimativa'!$Z35&lt;='DADOS e Estimativa'!Q35,'DADOS e Estimativa'!Q35&lt;='DADOS e Estimativa'!$AA35),'DADOS e Estimativa'!Q35,"excluído*"),"")</f>
        <v/>
      </c>
      <c r="R162" s="192" t="str">
        <f>IF('DADOS e Estimativa'!R35&gt;0,IF(AND('DADOS e Estimativa'!$Z35&lt;='DADOS e Estimativa'!R35,'DADOS e Estimativa'!R35&lt;='DADOS e Estimativa'!$AA35),'DADOS e Estimativa'!R35,"excluído*"),"")</f>
        <v/>
      </c>
      <c r="S162" s="192" t="str">
        <f>IF('DADOS e Estimativa'!S35&gt;0,IF(AND('DADOS e Estimativa'!$Z35&lt;='DADOS e Estimativa'!S35,'DADOS e Estimativa'!S35&lt;='DADOS e Estimativa'!$AA35),'DADOS e Estimativa'!S35,"excluído*"),"")</f>
        <v/>
      </c>
      <c r="T162" s="192" t="str">
        <f>IF('DADOS e Estimativa'!T35&gt;0,IF(AND('DADOS e Estimativa'!$Z35&lt;='DADOS e Estimativa'!T35,'DADOS e Estimativa'!T35&lt;='DADOS e Estimativa'!$AA35),'DADOS e Estimativa'!T35,"excluído*"),"")</f>
        <v/>
      </c>
      <c r="U162" s="192" t="str">
        <f>IF('DADOS e Estimativa'!U35&gt;0,IF(AND('DADOS e Estimativa'!$Z35&lt;='DADOS e Estimativa'!U35,'DADOS e Estimativa'!U35&lt;='DADOS e Estimativa'!$AA35),'DADOS e Estimativa'!U35,"excluído*"),"")</f>
        <v/>
      </c>
      <c r="V162" s="192" t="str">
        <f>IF('DADOS e Estimativa'!V35&gt;0,IF(AND('DADOS e Estimativa'!$Z35&lt;='DADOS e Estimativa'!V35,'DADOS e Estimativa'!V35&lt;='DADOS e Estimativa'!$AA35),'DADOS e Estimativa'!V35,"excluído*"),"")</f>
        <v/>
      </c>
      <c r="W162" s="193" t="str">
        <f>IF('DADOS e Estimativa'!W35&gt;0,IF(AND('DADOS e Estimativa'!$Z35&lt;='DADOS e Estimativa'!W35,'DADOS e Estimativa'!W35&lt;='DADOS e Estimativa'!$AA35),'DADOS e Estimativa'!W35,"excluído*"),"")</f>
        <v/>
      </c>
      <c r="X162" s="166">
        <f t="shared" si="46"/>
        <v>1823.26</v>
      </c>
      <c r="Y162" s="167"/>
      <c r="Z162" s="194">
        <f t="shared" si="47"/>
        <v>3646.52</v>
      </c>
      <c r="AA162" s="167"/>
      <c r="AB162" s="169">
        <v>3200.0</v>
      </c>
      <c r="AC162" s="54">
        <f t="shared" si="48"/>
        <v>-0.43023125</v>
      </c>
      <c r="AD162" s="170">
        <v>2.0</v>
      </c>
    </row>
    <row r="163">
      <c r="A163" s="195" t="str">
        <f>IF('DADOS e Estimativa'!A36="","",'DADOS e Estimativa'!A36)</f>
        <v>2-27</v>
      </c>
      <c r="B163" s="196" t="str">
        <f>IF('DADOS e Estimativa'!B36="","",'DADOS e Estimativa'!B36)</f>
        <v>Slipt-Cassete  22.000 a 24.000 BTU's</v>
      </c>
      <c r="C163" s="197">
        <f>IF('DADOS e Estimativa'!C36="","",'DADOS e Estimativa'!C36)</f>
        <v>2</v>
      </c>
      <c r="D163" s="197" t="str">
        <f>IF('DADOS e Estimativa'!D36="","",'DADOS e Estimativa'!D36)</f>
        <v>unid.</v>
      </c>
      <c r="E163" s="198">
        <f>IF('DADOS e Estimativa'!E36&gt;0,IF(AND('DADOS e Estimativa'!$Z36&lt;='DADOS e Estimativa'!E36,'DADOS e Estimativa'!E36&lt;='DADOS e Estimativa'!$AA36),'DADOS e Estimativa'!E36,"excluído*"),"")</f>
        <v>7456.55</v>
      </c>
      <c r="F163" s="198" t="str">
        <f>IF('DADOS e Estimativa'!F36&gt;0,IF(AND('DADOS e Estimativa'!$Z36&lt;='DADOS e Estimativa'!F36,'DADOS e Estimativa'!F36&lt;='DADOS e Estimativa'!$AA36),'DADOS e Estimativa'!F36,"excluído*"),"")</f>
        <v>excluído*</v>
      </c>
      <c r="G163" s="198">
        <f>IF('DADOS e Estimativa'!G36&gt;0,IF(AND('DADOS e Estimativa'!$Z36&lt;='DADOS e Estimativa'!G36,'DADOS e Estimativa'!G36&lt;='DADOS e Estimativa'!$AA36),'DADOS e Estimativa'!G36,"excluído*"),"")</f>
        <v>7500</v>
      </c>
      <c r="H163" s="198">
        <f>IF('DADOS e Estimativa'!H36&gt;0,IF(AND('DADOS e Estimativa'!$Z36&lt;='DADOS e Estimativa'!H36,'DADOS e Estimativa'!H36&lt;='DADOS e Estimativa'!$AA36),'DADOS e Estimativa'!H36,"excluído*"),"")</f>
        <v>8089</v>
      </c>
      <c r="I163" s="198" t="str">
        <f>IF('DADOS e Estimativa'!I36&gt;0,IF(AND('DADOS e Estimativa'!$Z36&lt;='DADOS e Estimativa'!I36,'DADOS e Estimativa'!I36&lt;='DADOS e Estimativa'!$AA36),'DADOS e Estimativa'!I36,"excluído*"),"")</f>
        <v/>
      </c>
      <c r="J163" s="198">
        <f>IF('DADOS e Estimativa'!J36&gt;0,IF(AND('DADOS e Estimativa'!$Z36&lt;='DADOS e Estimativa'!J36,'DADOS e Estimativa'!J36&lt;='DADOS e Estimativa'!$AA36),'DADOS e Estimativa'!J36,"excluído*"),"")</f>
        <v>8228</v>
      </c>
      <c r="K163" s="198" t="str">
        <f>IF('DADOS e Estimativa'!K36&gt;0,IF(AND('DADOS e Estimativa'!$Z36&lt;='DADOS e Estimativa'!K36,'DADOS e Estimativa'!K36&lt;='DADOS e Estimativa'!$AA36),'DADOS e Estimativa'!K36,"excluído*"),"")</f>
        <v>excluído*</v>
      </c>
      <c r="L163" s="198" t="str">
        <f>IF('DADOS e Estimativa'!L36&gt;0,IF(AND('DADOS e Estimativa'!$Z36&lt;='DADOS e Estimativa'!L36,'DADOS e Estimativa'!L36&lt;='DADOS e Estimativa'!$AA36),'DADOS e Estimativa'!L36,"excluído*"),"")</f>
        <v/>
      </c>
      <c r="M163" s="198" t="str">
        <f>IF('DADOS e Estimativa'!M36&gt;0,IF(AND('DADOS e Estimativa'!$Z36&lt;='DADOS e Estimativa'!M36,'DADOS e Estimativa'!M36&lt;='DADOS e Estimativa'!$AA36),'DADOS e Estimativa'!M36,"excluído*"),"")</f>
        <v/>
      </c>
      <c r="N163" s="198" t="str">
        <f>IF('DADOS e Estimativa'!N36&gt;0,IF(AND('DADOS e Estimativa'!$Z36&lt;='DADOS e Estimativa'!N36,'DADOS e Estimativa'!N36&lt;='DADOS e Estimativa'!$AA36),'DADOS e Estimativa'!N36,"excluído*"),"")</f>
        <v/>
      </c>
      <c r="O163" s="198" t="str">
        <f>IF('DADOS e Estimativa'!O36&gt;0,IF(AND('DADOS e Estimativa'!$Z36&lt;='DADOS e Estimativa'!O36,'DADOS e Estimativa'!O36&lt;='DADOS e Estimativa'!$AA36),'DADOS e Estimativa'!O36,"excluído*"),"")</f>
        <v/>
      </c>
      <c r="P163" s="198" t="str">
        <f>IF('DADOS e Estimativa'!P36&gt;0,IF(AND('DADOS e Estimativa'!$Z36&lt;='DADOS e Estimativa'!P36,'DADOS e Estimativa'!P36&lt;='DADOS e Estimativa'!$AA36),'DADOS e Estimativa'!P36,"excluído*"),"")</f>
        <v/>
      </c>
      <c r="Q163" s="198" t="str">
        <f>IF('DADOS e Estimativa'!Q36&gt;0,IF(AND('DADOS e Estimativa'!$Z36&lt;='DADOS e Estimativa'!Q36,'DADOS e Estimativa'!Q36&lt;='DADOS e Estimativa'!$AA36),'DADOS e Estimativa'!Q36,"excluído*"),"")</f>
        <v/>
      </c>
      <c r="R163" s="198" t="str">
        <f>IF('DADOS e Estimativa'!R36&gt;0,IF(AND('DADOS e Estimativa'!$Z36&lt;='DADOS e Estimativa'!R36,'DADOS e Estimativa'!R36&lt;='DADOS e Estimativa'!$AA36),'DADOS e Estimativa'!R36,"excluído*"),"")</f>
        <v/>
      </c>
      <c r="S163" s="198" t="str">
        <f>IF('DADOS e Estimativa'!S36&gt;0,IF(AND('DADOS e Estimativa'!$Z36&lt;='DADOS e Estimativa'!S36,'DADOS e Estimativa'!S36&lt;='DADOS e Estimativa'!$AA36),'DADOS e Estimativa'!S36,"excluído*"),"")</f>
        <v/>
      </c>
      <c r="T163" s="198" t="str">
        <f>IF('DADOS e Estimativa'!T36&gt;0,IF(AND('DADOS e Estimativa'!$Z36&lt;='DADOS e Estimativa'!T36,'DADOS e Estimativa'!T36&lt;='DADOS e Estimativa'!$AA36),'DADOS e Estimativa'!T36,"excluído*"),"")</f>
        <v/>
      </c>
      <c r="U163" s="198" t="str">
        <f>IF('DADOS e Estimativa'!U36&gt;0,IF(AND('DADOS e Estimativa'!$Z36&lt;='DADOS e Estimativa'!U36,'DADOS e Estimativa'!U36&lt;='DADOS e Estimativa'!$AA36),'DADOS e Estimativa'!U36,"excluído*"),"")</f>
        <v/>
      </c>
      <c r="V163" s="198" t="str">
        <f>IF('DADOS e Estimativa'!V36&gt;0,IF(AND('DADOS e Estimativa'!$Z36&lt;='DADOS e Estimativa'!V36,'DADOS e Estimativa'!V36&lt;='DADOS e Estimativa'!$AA36),'DADOS e Estimativa'!V36,"excluído*"),"")</f>
        <v/>
      </c>
      <c r="W163" s="199" t="str">
        <f>IF('DADOS e Estimativa'!W36&gt;0,IF(AND('DADOS e Estimativa'!$Z36&lt;='DADOS e Estimativa'!W36,'DADOS e Estimativa'!W36&lt;='DADOS e Estimativa'!$AA36),'DADOS e Estimativa'!W36,"excluído*"),"")</f>
        <v/>
      </c>
      <c r="X163" s="177">
        <f t="shared" si="46"/>
        <v>7818.39</v>
      </c>
      <c r="Y163" s="167"/>
      <c r="Z163" s="200">
        <f t="shared" si="47"/>
        <v>15636.78</v>
      </c>
      <c r="AA163" s="142"/>
      <c r="AB163" s="169">
        <v>8670.0</v>
      </c>
      <c r="AC163" s="54">
        <f t="shared" si="48"/>
        <v>-0.09822491349</v>
      </c>
      <c r="AD163" s="170">
        <v>2.0</v>
      </c>
    </row>
    <row r="164">
      <c r="A164" s="195" t="str">
        <f>IF('DADOS e Estimativa'!A37="","",'DADOS e Estimativa'!A37)</f>
        <v>2-28</v>
      </c>
      <c r="B164" s="196" t="str">
        <f>IF('DADOS e Estimativa'!B37="","",'DADOS e Estimativa'!B37)</f>
        <v>Instalação item 27</v>
      </c>
      <c r="C164" s="197">
        <f>IF('DADOS e Estimativa'!C37="","",'DADOS e Estimativa'!C37)</f>
        <v>2</v>
      </c>
      <c r="D164" s="197" t="str">
        <f>IF('DADOS e Estimativa'!D37="","",'DADOS e Estimativa'!D37)</f>
        <v>unid.</v>
      </c>
      <c r="E164" s="198">
        <f>IF('DADOS e Estimativa'!E37&gt;0,IF(AND('DADOS e Estimativa'!$Z37&lt;='DADOS e Estimativa'!E37,'DADOS e Estimativa'!E37&lt;='DADOS e Estimativa'!$AA37),'DADOS e Estimativa'!E37,"excluído*"),"")</f>
        <v>2715.52</v>
      </c>
      <c r="F164" s="198" t="str">
        <f>IF('DADOS e Estimativa'!F37&gt;0,IF(AND('DADOS e Estimativa'!$Z37&lt;='DADOS e Estimativa'!F37,'DADOS e Estimativa'!F37&lt;='DADOS e Estimativa'!$AA37),'DADOS e Estimativa'!F37,"excluído*"),"")</f>
        <v>excluído*</v>
      </c>
      <c r="G164" s="198" t="str">
        <f>IF('DADOS e Estimativa'!G37&gt;0,IF(AND('DADOS e Estimativa'!$Z37&lt;='DADOS e Estimativa'!G37,'DADOS e Estimativa'!G37&lt;='DADOS e Estimativa'!$AA37),'DADOS e Estimativa'!G37,"excluído*"),"")</f>
        <v/>
      </c>
      <c r="H164" s="198" t="str">
        <f>IF('DADOS e Estimativa'!H37&gt;0,IF(AND('DADOS e Estimativa'!$Z37&lt;='DADOS e Estimativa'!H37,'DADOS e Estimativa'!H37&lt;='DADOS e Estimativa'!$AA37),'DADOS e Estimativa'!H37,"excluído*"),"")</f>
        <v/>
      </c>
      <c r="I164" s="198">
        <f>IF('DADOS e Estimativa'!I37&gt;0,IF(AND('DADOS e Estimativa'!$Z37&lt;='DADOS e Estimativa'!I37,'DADOS e Estimativa'!I37&lt;='DADOS e Estimativa'!$AA37),'DADOS e Estimativa'!I37,"excluído*"),"")</f>
        <v>1316</v>
      </c>
      <c r="J164" s="198" t="str">
        <f>IF('DADOS e Estimativa'!J37&gt;0,IF(AND('DADOS e Estimativa'!$Z37&lt;='DADOS e Estimativa'!J37,'DADOS e Estimativa'!J37&lt;='DADOS e Estimativa'!$AA37),'DADOS e Estimativa'!J37,"excluído*"),"")</f>
        <v/>
      </c>
      <c r="K164" s="198" t="str">
        <f>IF('DADOS e Estimativa'!K37&gt;0,IF(AND('DADOS e Estimativa'!$Z37&lt;='DADOS e Estimativa'!K37,'DADOS e Estimativa'!K37&lt;='DADOS e Estimativa'!$AA37),'DADOS e Estimativa'!K37,"excluído*"),"")</f>
        <v/>
      </c>
      <c r="L164" s="198" t="str">
        <f>IF('DADOS e Estimativa'!L37&gt;0,IF(AND('DADOS e Estimativa'!$Z37&lt;='DADOS e Estimativa'!L37,'DADOS e Estimativa'!L37&lt;='DADOS e Estimativa'!$AA37),'DADOS e Estimativa'!L37,"excluído*"),"")</f>
        <v/>
      </c>
      <c r="M164" s="198" t="str">
        <f>IF('DADOS e Estimativa'!M37&gt;0,IF(AND('DADOS e Estimativa'!$Z37&lt;='DADOS e Estimativa'!M37,'DADOS e Estimativa'!M37&lt;='DADOS e Estimativa'!$AA37),'DADOS e Estimativa'!M37,"excluído*"),"")</f>
        <v/>
      </c>
      <c r="N164" s="198" t="str">
        <f>IF('DADOS e Estimativa'!N37&gt;0,IF(AND('DADOS e Estimativa'!$Z37&lt;='DADOS e Estimativa'!N37,'DADOS e Estimativa'!N37&lt;='DADOS e Estimativa'!$AA37),'DADOS e Estimativa'!N37,"excluído*"),"")</f>
        <v/>
      </c>
      <c r="O164" s="198" t="str">
        <f>IF('DADOS e Estimativa'!O37&gt;0,IF(AND('DADOS e Estimativa'!$Z37&lt;='DADOS e Estimativa'!O37,'DADOS e Estimativa'!O37&lt;='DADOS e Estimativa'!$AA37),'DADOS e Estimativa'!O37,"excluído*"),"")</f>
        <v/>
      </c>
      <c r="P164" s="198" t="str">
        <f>IF('DADOS e Estimativa'!P37&gt;0,IF(AND('DADOS e Estimativa'!$Z37&lt;='DADOS e Estimativa'!P37,'DADOS e Estimativa'!P37&lt;='DADOS e Estimativa'!$AA37),'DADOS e Estimativa'!P37,"excluído*"),"")</f>
        <v/>
      </c>
      <c r="Q164" s="198" t="str">
        <f>IF('DADOS e Estimativa'!Q37&gt;0,IF(AND('DADOS e Estimativa'!$Z37&lt;='DADOS e Estimativa'!Q37,'DADOS e Estimativa'!Q37&lt;='DADOS e Estimativa'!$AA37),'DADOS e Estimativa'!Q37,"excluído*"),"")</f>
        <v/>
      </c>
      <c r="R164" s="198" t="str">
        <f>IF('DADOS e Estimativa'!R37&gt;0,IF(AND('DADOS e Estimativa'!$Z37&lt;='DADOS e Estimativa'!R37,'DADOS e Estimativa'!R37&lt;='DADOS e Estimativa'!$AA37),'DADOS e Estimativa'!R37,"excluído*"),"")</f>
        <v/>
      </c>
      <c r="S164" s="198" t="str">
        <f>IF('DADOS e Estimativa'!S37&gt;0,IF(AND('DADOS e Estimativa'!$Z37&lt;='DADOS e Estimativa'!S37,'DADOS e Estimativa'!S37&lt;='DADOS e Estimativa'!$AA37),'DADOS e Estimativa'!S37,"excluído*"),"")</f>
        <v/>
      </c>
      <c r="T164" s="198" t="str">
        <f>IF('DADOS e Estimativa'!T37&gt;0,IF(AND('DADOS e Estimativa'!$Z37&lt;='DADOS e Estimativa'!T37,'DADOS e Estimativa'!T37&lt;='DADOS e Estimativa'!$AA37),'DADOS e Estimativa'!T37,"excluído*"),"")</f>
        <v/>
      </c>
      <c r="U164" s="198" t="str">
        <f>IF('DADOS e Estimativa'!U37&gt;0,IF(AND('DADOS e Estimativa'!$Z37&lt;='DADOS e Estimativa'!U37,'DADOS e Estimativa'!U37&lt;='DADOS e Estimativa'!$AA37),'DADOS e Estimativa'!U37,"excluído*"),"")</f>
        <v/>
      </c>
      <c r="V164" s="198" t="str">
        <f>IF('DADOS e Estimativa'!V37&gt;0,IF(AND('DADOS e Estimativa'!$Z37&lt;='DADOS e Estimativa'!V37,'DADOS e Estimativa'!V37&lt;='DADOS e Estimativa'!$AA37),'DADOS e Estimativa'!V37,"excluído*"),"")</f>
        <v/>
      </c>
      <c r="W164" s="199" t="str">
        <f>IF('DADOS e Estimativa'!W37&gt;0,IF(AND('DADOS e Estimativa'!$Z37&lt;='DADOS e Estimativa'!W37,'DADOS e Estimativa'!W37&lt;='DADOS e Estimativa'!$AA37),'DADOS e Estimativa'!W37,"excluído*"),"")</f>
        <v/>
      </c>
      <c r="X164" s="177">
        <f t="shared" si="46"/>
        <v>2015.76</v>
      </c>
      <c r="Y164" s="167"/>
      <c r="Z164" s="200">
        <f t="shared" si="47"/>
        <v>4031.52</v>
      </c>
      <c r="AA164" s="142"/>
      <c r="AB164" s="169">
        <v>2400.0</v>
      </c>
      <c r="AC164" s="54">
        <f t="shared" si="48"/>
        <v>-0.1601</v>
      </c>
      <c r="AD164" s="170">
        <v>2.0</v>
      </c>
    </row>
    <row r="165">
      <c r="A165" s="189" t="str">
        <f>IF('DADOS e Estimativa'!A38="","",'DADOS e Estimativa'!A38)</f>
        <v>2-29</v>
      </c>
      <c r="B165" s="190" t="str">
        <f>IF('DADOS e Estimativa'!B38="","",'DADOS e Estimativa'!B38)</f>
        <v>Slipt-Cassete  33.000 a 36.000 BTU's</v>
      </c>
      <c r="C165" s="191">
        <f>IF('DADOS e Estimativa'!C38="","",'DADOS e Estimativa'!C38)</f>
        <v>3</v>
      </c>
      <c r="D165" s="191" t="str">
        <f>IF('DADOS e Estimativa'!D38="","",'DADOS e Estimativa'!D38)</f>
        <v>unid.</v>
      </c>
      <c r="E165" s="192">
        <f>IF('DADOS e Estimativa'!E38&gt;0,IF(AND('DADOS e Estimativa'!$Z38&lt;='DADOS e Estimativa'!E38,'DADOS e Estimativa'!E38&lt;='DADOS e Estimativa'!$AA38),'DADOS e Estimativa'!E38,"excluído*"),"")</f>
        <v>9879.05</v>
      </c>
      <c r="F165" s="192" t="str">
        <f>IF('DADOS e Estimativa'!F38&gt;0,IF(AND('DADOS e Estimativa'!$Z38&lt;='DADOS e Estimativa'!F38,'DADOS e Estimativa'!F38&lt;='DADOS e Estimativa'!$AA38),'DADOS e Estimativa'!F38,"excluído*"),"")</f>
        <v>excluído*</v>
      </c>
      <c r="G165" s="192">
        <f>IF('DADOS e Estimativa'!G38&gt;0,IF(AND('DADOS e Estimativa'!$Z38&lt;='DADOS e Estimativa'!G38,'DADOS e Estimativa'!G38&lt;='DADOS e Estimativa'!$AA38),'DADOS e Estimativa'!G38,"excluído*"),"")</f>
        <v>9950</v>
      </c>
      <c r="H165" s="192">
        <f>IF('DADOS e Estimativa'!H38&gt;0,IF(AND('DADOS e Estimativa'!$Z38&lt;='DADOS e Estimativa'!H38,'DADOS e Estimativa'!H38&lt;='DADOS e Estimativa'!$AA38),'DADOS e Estimativa'!H38,"excluído*"),"")</f>
        <v>10299</v>
      </c>
      <c r="I165" s="192" t="str">
        <f>IF('DADOS e Estimativa'!I38&gt;0,IF(AND('DADOS e Estimativa'!$Z38&lt;='DADOS e Estimativa'!I38,'DADOS e Estimativa'!I38&lt;='DADOS e Estimativa'!$AA38),'DADOS e Estimativa'!I38,"excluído*"),"")</f>
        <v/>
      </c>
      <c r="J165" s="192">
        <f>IF('DADOS e Estimativa'!J38&gt;0,IF(AND('DADOS e Estimativa'!$Z38&lt;='DADOS e Estimativa'!J38,'DADOS e Estimativa'!J38&lt;='DADOS e Estimativa'!$AA38),'DADOS e Estimativa'!J38,"excluído*"),"")</f>
        <v>8688</v>
      </c>
      <c r="K165" s="192" t="str">
        <f>IF('DADOS e Estimativa'!K38&gt;0,IF(AND('DADOS e Estimativa'!$Z38&lt;='DADOS e Estimativa'!K38,'DADOS e Estimativa'!K38&lt;='DADOS e Estimativa'!$AA38),'DADOS e Estimativa'!K38,"excluído*"),"")</f>
        <v/>
      </c>
      <c r="L165" s="192" t="str">
        <f>IF('DADOS e Estimativa'!L38&gt;0,IF(AND('DADOS e Estimativa'!$Z38&lt;='DADOS e Estimativa'!L38,'DADOS e Estimativa'!L38&lt;='DADOS e Estimativa'!$AA38),'DADOS e Estimativa'!L38,"excluído*"),"")</f>
        <v/>
      </c>
      <c r="M165" s="192" t="str">
        <f>IF('DADOS e Estimativa'!M38&gt;0,IF(AND('DADOS e Estimativa'!$Z38&lt;='DADOS e Estimativa'!M38,'DADOS e Estimativa'!M38&lt;='DADOS e Estimativa'!$AA38),'DADOS e Estimativa'!M38,"excluído*"),"")</f>
        <v/>
      </c>
      <c r="N165" s="192" t="str">
        <f>IF('DADOS e Estimativa'!N38&gt;0,IF(AND('DADOS e Estimativa'!$Z38&lt;='DADOS e Estimativa'!N38,'DADOS e Estimativa'!N38&lt;='DADOS e Estimativa'!$AA38),'DADOS e Estimativa'!N38,"excluído*"),"")</f>
        <v/>
      </c>
      <c r="O165" s="192" t="str">
        <f>IF('DADOS e Estimativa'!O38&gt;0,IF(AND('DADOS e Estimativa'!$Z38&lt;='DADOS e Estimativa'!O38,'DADOS e Estimativa'!O38&lt;='DADOS e Estimativa'!$AA38),'DADOS e Estimativa'!O38,"excluído*"),"")</f>
        <v/>
      </c>
      <c r="P165" s="192" t="str">
        <f>IF('DADOS e Estimativa'!P38&gt;0,IF(AND('DADOS e Estimativa'!$Z38&lt;='DADOS e Estimativa'!P38,'DADOS e Estimativa'!P38&lt;='DADOS e Estimativa'!$AA38),'DADOS e Estimativa'!P38,"excluído*"),"")</f>
        <v/>
      </c>
      <c r="Q165" s="192" t="str">
        <f>IF('DADOS e Estimativa'!Q38&gt;0,IF(AND('DADOS e Estimativa'!$Z38&lt;='DADOS e Estimativa'!Q38,'DADOS e Estimativa'!Q38&lt;='DADOS e Estimativa'!$AA38),'DADOS e Estimativa'!Q38,"excluído*"),"")</f>
        <v/>
      </c>
      <c r="R165" s="192" t="str">
        <f>IF('DADOS e Estimativa'!R38&gt;0,IF(AND('DADOS e Estimativa'!$Z38&lt;='DADOS e Estimativa'!R38,'DADOS e Estimativa'!R38&lt;='DADOS e Estimativa'!$AA38),'DADOS e Estimativa'!R38,"excluído*"),"")</f>
        <v/>
      </c>
      <c r="S165" s="192" t="str">
        <f>IF('DADOS e Estimativa'!S38&gt;0,IF(AND('DADOS e Estimativa'!$Z38&lt;='DADOS e Estimativa'!S38,'DADOS e Estimativa'!S38&lt;='DADOS e Estimativa'!$AA38),'DADOS e Estimativa'!S38,"excluído*"),"")</f>
        <v/>
      </c>
      <c r="T165" s="192" t="str">
        <f>IF('DADOS e Estimativa'!T38&gt;0,IF(AND('DADOS e Estimativa'!$Z38&lt;='DADOS e Estimativa'!T38,'DADOS e Estimativa'!T38&lt;='DADOS e Estimativa'!$AA38),'DADOS e Estimativa'!T38,"excluído*"),"")</f>
        <v/>
      </c>
      <c r="U165" s="192" t="str">
        <f>IF('DADOS e Estimativa'!U38&gt;0,IF(AND('DADOS e Estimativa'!$Z38&lt;='DADOS e Estimativa'!U38,'DADOS e Estimativa'!U38&lt;='DADOS e Estimativa'!$AA38),'DADOS e Estimativa'!U38,"excluído*"),"")</f>
        <v/>
      </c>
      <c r="V165" s="192" t="str">
        <f>IF('DADOS e Estimativa'!V38&gt;0,IF(AND('DADOS e Estimativa'!$Z38&lt;='DADOS e Estimativa'!V38,'DADOS e Estimativa'!V38&lt;='DADOS e Estimativa'!$AA38),'DADOS e Estimativa'!V38,"excluído*"),"")</f>
        <v/>
      </c>
      <c r="W165" s="193" t="str">
        <f>IF('DADOS e Estimativa'!W38&gt;0,IF(AND('DADOS e Estimativa'!$Z38&lt;='DADOS e Estimativa'!W38,'DADOS e Estimativa'!W38&lt;='DADOS e Estimativa'!$AA38),'DADOS e Estimativa'!W38,"excluído*"),"")</f>
        <v/>
      </c>
      <c r="X165" s="166">
        <f t="shared" si="46"/>
        <v>9704.01</v>
      </c>
      <c r="Y165" s="167"/>
      <c r="Z165" s="194">
        <f t="shared" si="47"/>
        <v>29112.03</v>
      </c>
      <c r="AA165" s="167"/>
      <c r="AB165" s="169">
        <v>10150.0</v>
      </c>
      <c r="AC165" s="54">
        <f t="shared" si="48"/>
        <v>-0.04393990148</v>
      </c>
      <c r="AD165" s="170">
        <v>2.0</v>
      </c>
    </row>
    <row r="166">
      <c r="A166" s="201" t="str">
        <f>IF('DADOS e Estimativa'!A39="","",'DADOS e Estimativa'!A39)</f>
        <v>2-30</v>
      </c>
      <c r="B166" s="202" t="str">
        <f>IF('DADOS e Estimativa'!B39="","",'DADOS e Estimativa'!B39)</f>
        <v>Instalação item 29</v>
      </c>
      <c r="C166" s="203">
        <f>IF('DADOS e Estimativa'!C39="","",'DADOS e Estimativa'!C39)</f>
        <v>3</v>
      </c>
      <c r="D166" s="203" t="str">
        <f>IF('DADOS e Estimativa'!D39="","",'DADOS e Estimativa'!D39)</f>
        <v>unid.</v>
      </c>
      <c r="E166" s="204">
        <f>IF('DADOS e Estimativa'!E39&gt;0,IF(AND('DADOS e Estimativa'!$Z39&lt;='DADOS e Estimativa'!E39,'DADOS e Estimativa'!E39&lt;='DADOS e Estimativa'!$AA39),'DADOS e Estimativa'!E39,"excluído*"),"")</f>
        <v>2715.52</v>
      </c>
      <c r="F166" s="204" t="str">
        <f>IF('DADOS e Estimativa'!F39&gt;0,IF(AND('DADOS e Estimativa'!$Z39&lt;='DADOS e Estimativa'!F39,'DADOS e Estimativa'!F39&lt;='DADOS e Estimativa'!$AA39),'DADOS e Estimativa'!F39,"excluído*"),"")</f>
        <v>excluído*</v>
      </c>
      <c r="G166" s="204" t="str">
        <f>IF('DADOS e Estimativa'!G39&gt;0,IF(AND('DADOS e Estimativa'!$Z39&lt;='DADOS e Estimativa'!G39,'DADOS e Estimativa'!G39&lt;='DADOS e Estimativa'!$AA39),'DADOS e Estimativa'!G39,"excluído*"),"")</f>
        <v/>
      </c>
      <c r="H166" s="204" t="str">
        <f>IF('DADOS e Estimativa'!H39&gt;0,IF(AND('DADOS e Estimativa'!$Z39&lt;='DADOS e Estimativa'!H39,'DADOS e Estimativa'!H39&lt;='DADOS e Estimativa'!$AA39),'DADOS e Estimativa'!H39,"excluído*"),"")</f>
        <v/>
      </c>
      <c r="I166" s="204">
        <f>IF('DADOS e Estimativa'!I39&gt;0,IF(AND('DADOS e Estimativa'!$Z39&lt;='DADOS e Estimativa'!I39,'DADOS e Estimativa'!I39&lt;='DADOS e Estimativa'!$AA39),'DADOS e Estimativa'!I39,"excluído*"),"")</f>
        <v>1579</v>
      </c>
      <c r="J166" s="204" t="str">
        <f>IF('DADOS e Estimativa'!J39&gt;0,IF(AND('DADOS e Estimativa'!$Z39&lt;='DADOS e Estimativa'!J39,'DADOS e Estimativa'!J39&lt;='DADOS e Estimativa'!$AA39),'DADOS e Estimativa'!J39,"excluído*"),"")</f>
        <v/>
      </c>
      <c r="K166" s="204" t="str">
        <f>IF('DADOS e Estimativa'!K39&gt;0,IF(AND('DADOS e Estimativa'!$Z39&lt;='DADOS e Estimativa'!K39,'DADOS e Estimativa'!K39&lt;='DADOS e Estimativa'!$AA39),'DADOS e Estimativa'!K39,"excluído*"),"")</f>
        <v/>
      </c>
      <c r="L166" s="204" t="str">
        <f>IF('DADOS e Estimativa'!L39&gt;0,IF(AND('DADOS e Estimativa'!$Z39&lt;='DADOS e Estimativa'!L39,'DADOS e Estimativa'!L39&lt;='DADOS e Estimativa'!$AA39),'DADOS e Estimativa'!L39,"excluído*"),"")</f>
        <v/>
      </c>
      <c r="M166" s="204" t="str">
        <f>IF('DADOS e Estimativa'!M39&gt;0,IF(AND('DADOS e Estimativa'!$Z39&lt;='DADOS e Estimativa'!M39,'DADOS e Estimativa'!M39&lt;='DADOS e Estimativa'!$AA39),'DADOS e Estimativa'!M39,"excluído*"),"")</f>
        <v/>
      </c>
      <c r="N166" s="204" t="str">
        <f>IF('DADOS e Estimativa'!N39&gt;0,IF(AND('DADOS e Estimativa'!$Z39&lt;='DADOS e Estimativa'!N39,'DADOS e Estimativa'!N39&lt;='DADOS e Estimativa'!$AA39),'DADOS e Estimativa'!N39,"excluído*"),"")</f>
        <v/>
      </c>
      <c r="O166" s="204" t="str">
        <f>IF('DADOS e Estimativa'!O39&gt;0,IF(AND('DADOS e Estimativa'!$Z39&lt;='DADOS e Estimativa'!O39,'DADOS e Estimativa'!O39&lt;='DADOS e Estimativa'!$AA39),'DADOS e Estimativa'!O39,"excluído*"),"")</f>
        <v/>
      </c>
      <c r="P166" s="204" t="str">
        <f>IF('DADOS e Estimativa'!P39&gt;0,IF(AND('DADOS e Estimativa'!$Z39&lt;='DADOS e Estimativa'!P39,'DADOS e Estimativa'!P39&lt;='DADOS e Estimativa'!$AA39),'DADOS e Estimativa'!P39,"excluído*"),"")</f>
        <v/>
      </c>
      <c r="Q166" s="204" t="str">
        <f>IF('DADOS e Estimativa'!Q39&gt;0,IF(AND('DADOS e Estimativa'!$Z39&lt;='DADOS e Estimativa'!Q39,'DADOS e Estimativa'!Q39&lt;='DADOS e Estimativa'!$AA39),'DADOS e Estimativa'!Q39,"excluído*"),"")</f>
        <v/>
      </c>
      <c r="R166" s="204" t="str">
        <f>IF('DADOS e Estimativa'!R39&gt;0,IF(AND('DADOS e Estimativa'!$Z39&lt;='DADOS e Estimativa'!R39,'DADOS e Estimativa'!R39&lt;='DADOS e Estimativa'!$AA39),'DADOS e Estimativa'!R39,"excluído*"),"")</f>
        <v/>
      </c>
      <c r="S166" s="204" t="str">
        <f>IF('DADOS e Estimativa'!S39&gt;0,IF(AND('DADOS e Estimativa'!$Z39&lt;='DADOS e Estimativa'!S39,'DADOS e Estimativa'!S39&lt;='DADOS e Estimativa'!$AA39),'DADOS e Estimativa'!S39,"excluído*"),"")</f>
        <v/>
      </c>
      <c r="T166" s="204" t="str">
        <f>IF('DADOS e Estimativa'!T39&gt;0,IF(AND('DADOS e Estimativa'!$Z39&lt;='DADOS e Estimativa'!T39,'DADOS e Estimativa'!T39&lt;='DADOS e Estimativa'!$AA39),'DADOS e Estimativa'!T39,"excluído*"),"")</f>
        <v/>
      </c>
      <c r="U166" s="204" t="str">
        <f>IF('DADOS e Estimativa'!U39&gt;0,IF(AND('DADOS e Estimativa'!$Z39&lt;='DADOS e Estimativa'!U39,'DADOS e Estimativa'!U39&lt;='DADOS e Estimativa'!$AA39),'DADOS e Estimativa'!U39,"excluído*"),"")</f>
        <v/>
      </c>
      <c r="V166" s="204" t="str">
        <f>IF('DADOS e Estimativa'!V39&gt;0,IF(AND('DADOS e Estimativa'!$Z39&lt;='DADOS e Estimativa'!V39,'DADOS e Estimativa'!V39&lt;='DADOS e Estimativa'!$AA39),'DADOS e Estimativa'!V39,"excluído*"),"")</f>
        <v/>
      </c>
      <c r="W166" s="205" t="str">
        <f>IF('DADOS e Estimativa'!W39&gt;0,IF(AND('DADOS e Estimativa'!$Z39&lt;='DADOS e Estimativa'!W39,'DADOS e Estimativa'!W39&lt;='DADOS e Estimativa'!$AA39),'DADOS e Estimativa'!W39,"excluído*"),"")</f>
        <v/>
      </c>
      <c r="X166" s="166">
        <f t="shared" si="46"/>
        <v>2147.26</v>
      </c>
      <c r="Y166" s="167"/>
      <c r="Z166" s="206">
        <f t="shared" si="47"/>
        <v>6441.78</v>
      </c>
      <c r="AA166" s="207"/>
      <c r="AB166" s="169">
        <v>3200.0</v>
      </c>
      <c r="AC166" s="54">
        <f t="shared" si="48"/>
        <v>-0.32898125</v>
      </c>
      <c r="AD166" s="170">
        <v>2.0</v>
      </c>
    </row>
    <row r="167" ht="19.5" customHeight="1">
      <c r="A167" s="182"/>
      <c r="B167" s="85" t="str">
        <f>B40</f>
        <v>Circunscrição III</v>
      </c>
      <c r="C167" s="86"/>
      <c r="D167" s="86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148"/>
      <c r="Y167" s="148"/>
      <c r="Z167" s="148"/>
      <c r="AA167" s="149"/>
      <c r="AC167" s="70"/>
    </row>
    <row r="168">
      <c r="A168" s="183" t="str">
        <f>IF('DADOS e Estimativa'!A41="","",'DADOS e Estimativa'!A41)</f>
        <v>3-31</v>
      </c>
      <c r="B168" s="184" t="str">
        <f>IF('DADOS e Estimativa'!B41="","",'DADOS e Estimativa'!B41)</f>
        <v>Split Hi-Wall 12.000 BTU's</v>
      </c>
      <c r="C168" s="185">
        <f>IF('DADOS e Estimativa'!C41="","",'DADOS e Estimativa'!C41)</f>
        <v>2</v>
      </c>
      <c r="D168" s="185" t="str">
        <f>IF('DADOS e Estimativa'!D41="","",'DADOS e Estimativa'!D41)</f>
        <v>unid.</v>
      </c>
      <c r="E168" s="186">
        <f>IF('DADOS e Estimativa'!E41&gt;0,IF(AND('DADOS e Estimativa'!$Z41&lt;='DADOS e Estimativa'!E41,'DADOS e Estimativa'!E41&lt;='DADOS e Estimativa'!$AA41),'DADOS e Estimativa'!E41,"excluído*"),"")</f>
        <v>1846.05</v>
      </c>
      <c r="F168" s="186" t="str">
        <f>IF('DADOS e Estimativa'!F41&gt;0,IF(AND('DADOS e Estimativa'!$Z41&lt;='DADOS e Estimativa'!F41,'DADOS e Estimativa'!F41&lt;='DADOS e Estimativa'!$AA41),'DADOS e Estimativa'!F41,"excluído*"),"")</f>
        <v>excluído*</v>
      </c>
      <c r="G168" s="186">
        <f>IF('DADOS e Estimativa'!G41&gt;0,IF(AND('DADOS e Estimativa'!$Z41&lt;='DADOS e Estimativa'!G41,'DADOS e Estimativa'!G41&lt;='DADOS e Estimativa'!$AA41),'DADOS e Estimativa'!G41,"excluído*"),"")</f>
        <v>1875</v>
      </c>
      <c r="H168" s="186">
        <f>IF('DADOS e Estimativa'!H41&gt;0,IF(AND('DADOS e Estimativa'!$Z41&lt;='DADOS e Estimativa'!H41,'DADOS e Estimativa'!H41&lt;='DADOS e Estimativa'!$AA41),'DADOS e Estimativa'!H41,"excluído*"),"")</f>
        <v>1729</v>
      </c>
      <c r="I168" s="186" t="str">
        <f>IF('DADOS e Estimativa'!I41&gt;0,IF(AND('DADOS e Estimativa'!$Z41&lt;='DADOS e Estimativa'!I41,'DADOS e Estimativa'!I41&lt;='DADOS e Estimativa'!$AA41),'DADOS e Estimativa'!I41,"excluído*"),"")</f>
        <v/>
      </c>
      <c r="J168" s="186">
        <f>IF('DADOS e Estimativa'!J41&gt;0,IF(AND('DADOS e Estimativa'!$Z41&lt;='DADOS e Estimativa'!J41,'DADOS e Estimativa'!J41&lt;='DADOS e Estimativa'!$AA41),'DADOS e Estimativa'!J41,"excluído*"),"")</f>
        <v>1541.5</v>
      </c>
      <c r="K168" s="186" t="str">
        <f>IF('DADOS e Estimativa'!K41&gt;0,IF(AND('DADOS e Estimativa'!$Z41&lt;='DADOS e Estimativa'!K41,'DADOS e Estimativa'!K41&lt;='DADOS e Estimativa'!$AA41),'DADOS e Estimativa'!K41,"excluído*"),"")</f>
        <v/>
      </c>
      <c r="L168" s="186" t="str">
        <f>IF('DADOS e Estimativa'!L41&gt;0,IF(AND('DADOS e Estimativa'!$Z41&lt;='DADOS e Estimativa'!L41,'DADOS e Estimativa'!L41&lt;='DADOS e Estimativa'!$AA41),'DADOS e Estimativa'!L41,"excluído*"),"")</f>
        <v/>
      </c>
      <c r="M168" s="186" t="str">
        <f>IF('DADOS e Estimativa'!M41&gt;0,IF(AND('DADOS e Estimativa'!$Z41&lt;='DADOS e Estimativa'!M41,'DADOS e Estimativa'!M41&lt;='DADOS e Estimativa'!$AA41),'DADOS e Estimativa'!M41,"excluído*"),"")</f>
        <v/>
      </c>
      <c r="N168" s="186" t="str">
        <f>IF('DADOS e Estimativa'!N41&gt;0,IF(AND('DADOS e Estimativa'!$Z41&lt;='DADOS e Estimativa'!N41,'DADOS e Estimativa'!N41&lt;='DADOS e Estimativa'!$AA41),'DADOS e Estimativa'!N41,"excluído*"),"")</f>
        <v/>
      </c>
      <c r="O168" s="186" t="str">
        <f>IF('DADOS e Estimativa'!O41&gt;0,IF(AND('DADOS e Estimativa'!$Z41&lt;='DADOS e Estimativa'!O41,'DADOS e Estimativa'!O41&lt;='DADOS e Estimativa'!$AA41),'DADOS e Estimativa'!O41,"excluído*"),"")</f>
        <v/>
      </c>
      <c r="P168" s="186" t="str">
        <f>IF('DADOS e Estimativa'!P41&gt;0,IF(AND('DADOS e Estimativa'!$Z41&lt;='DADOS e Estimativa'!P41,'DADOS e Estimativa'!P41&lt;='DADOS e Estimativa'!$AA41),'DADOS e Estimativa'!P41,"excluído*"),"")</f>
        <v/>
      </c>
      <c r="Q168" s="186" t="str">
        <f>IF('DADOS e Estimativa'!Q41&gt;0,IF(AND('DADOS e Estimativa'!$Z41&lt;='DADOS e Estimativa'!Q41,'DADOS e Estimativa'!Q41&lt;='DADOS e Estimativa'!$AA41),'DADOS e Estimativa'!Q41,"excluído*"),"")</f>
        <v/>
      </c>
      <c r="R168" s="186" t="str">
        <f>IF('DADOS e Estimativa'!R41&gt;0,IF(AND('DADOS e Estimativa'!$Z41&lt;='DADOS e Estimativa'!R41,'DADOS e Estimativa'!R41&lt;='DADOS e Estimativa'!$AA41),'DADOS e Estimativa'!R41,"excluído*"),"")</f>
        <v/>
      </c>
      <c r="S168" s="186" t="str">
        <f>IF('DADOS e Estimativa'!S41&gt;0,IF(AND('DADOS e Estimativa'!$Z41&lt;='DADOS e Estimativa'!S41,'DADOS e Estimativa'!S41&lt;='DADOS e Estimativa'!$AA41),'DADOS e Estimativa'!S41,"excluído*"),"")</f>
        <v/>
      </c>
      <c r="T168" s="186" t="str">
        <f>IF('DADOS e Estimativa'!T41&gt;0,IF(AND('DADOS e Estimativa'!$Z41&lt;='DADOS e Estimativa'!T41,'DADOS e Estimativa'!T41&lt;='DADOS e Estimativa'!$AA41),'DADOS e Estimativa'!T41,"excluído*"),"")</f>
        <v/>
      </c>
      <c r="U168" s="186" t="str">
        <f>IF('DADOS e Estimativa'!U41&gt;0,IF(AND('DADOS e Estimativa'!$Z41&lt;='DADOS e Estimativa'!U41,'DADOS e Estimativa'!U41&lt;='DADOS e Estimativa'!$AA41),'DADOS e Estimativa'!U41,"excluído*"),"")</f>
        <v/>
      </c>
      <c r="V168" s="186" t="str">
        <f>IF('DADOS e Estimativa'!V41&gt;0,IF(AND('DADOS e Estimativa'!$Z41&lt;='DADOS e Estimativa'!V41,'DADOS e Estimativa'!V41&lt;='DADOS e Estimativa'!$AA41),'DADOS e Estimativa'!V41,"excluído*"),"")</f>
        <v/>
      </c>
      <c r="W168" s="187" t="str">
        <f>IF('DADOS e Estimativa'!W41&gt;0,IF(AND('DADOS e Estimativa'!$Z41&lt;='DADOS e Estimativa'!W41,'DADOS e Estimativa'!W41&lt;='DADOS e Estimativa'!$AA41),'DADOS e Estimativa'!W41,"excluído*"),"")</f>
        <v/>
      </c>
      <c r="X168" s="156">
        <f t="shared" ref="X168:X181" si="49">IF(SUM(E168:M168)&gt;0,ROUND(AVERAGE(E168:M168),2),"")</f>
        <v>1747.89</v>
      </c>
      <c r="Y168" s="157"/>
      <c r="Z168" s="188">
        <f t="shared" ref="Z168:Z181" si="50">IF(X168&lt;&gt;"",X168*C168,"")</f>
        <v>3495.78</v>
      </c>
      <c r="AA168" s="157"/>
      <c r="AB168" s="169">
        <v>1889.0</v>
      </c>
      <c r="AC168" s="54">
        <f t="shared" ref="AC168:AC181" si="51">X168/AB168-1</f>
        <v>-0.07470089995</v>
      </c>
      <c r="AD168" s="170">
        <v>3.0</v>
      </c>
    </row>
    <row r="169">
      <c r="A169" s="189" t="str">
        <f>IF('DADOS e Estimativa'!A42="","",'DADOS e Estimativa'!A42)</f>
        <v>3-32</v>
      </c>
      <c r="B169" s="190" t="str">
        <f>IF('DADOS e Estimativa'!B42="","",'DADOS e Estimativa'!B42)</f>
        <v>Instalação item 31</v>
      </c>
      <c r="C169" s="191">
        <f>IF('DADOS e Estimativa'!C42="","",'DADOS e Estimativa'!C42)</f>
        <v>2</v>
      </c>
      <c r="D169" s="191" t="str">
        <f>IF('DADOS e Estimativa'!D42="","",'DADOS e Estimativa'!D42)</f>
        <v>unid.</v>
      </c>
      <c r="E169" s="192">
        <f>IF('DADOS e Estimativa'!E42&gt;0,IF(AND('DADOS e Estimativa'!$Z42&lt;='DADOS e Estimativa'!E42,'DADOS e Estimativa'!E42&lt;='DADOS e Estimativa'!$AA42),'DADOS e Estimativa'!E42,"excluído*"),"")</f>
        <v>2123.52</v>
      </c>
      <c r="F169" s="192" t="str">
        <f>IF('DADOS e Estimativa'!F42&gt;0,IF(AND('DADOS e Estimativa'!$Z42&lt;='DADOS e Estimativa'!F42,'DADOS e Estimativa'!F42&lt;='DADOS e Estimativa'!$AA42),'DADOS e Estimativa'!F42,"excluído*"),"")</f>
        <v>excluído*</v>
      </c>
      <c r="G169" s="192" t="str">
        <f>IF('DADOS e Estimativa'!G42&gt;0,IF(AND('DADOS e Estimativa'!$Z42&lt;='DADOS e Estimativa'!G42,'DADOS e Estimativa'!G42&lt;='DADOS e Estimativa'!$AA42),'DADOS e Estimativa'!G42,"excluído*"),"")</f>
        <v/>
      </c>
      <c r="H169" s="192" t="str">
        <f>IF('DADOS e Estimativa'!H42&gt;0,IF(AND('DADOS e Estimativa'!$Z42&lt;='DADOS e Estimativa'!H42,'DADOS e Estimativa'!H42&lt;='DADOS e Estimativa'!$AA42),'DADOS e Estimativa'!H42,"excluído*"),"")</f>
        <v/>
      </c>
      <c r="I169" s="192" t="str">
        <f>IF('DADOS e Estimativa'!I42&gt;0,IF(AND('DADOS e Estimativa'!$Z42&lt;='DADOS e Estimativa'!I42,'DADOS e Estimativa'!I42&lt;='DADOS e Estimativa'!$AA42),'DADOS e Estimativa'!I42,"excluído*"),"")</f>
        <v/>
      </c>
      <c r="J169" s="192">
        <f>IF('DADOS e Estimativa'!J42&gt;0,IF(AND('DADOS e Estimativa'!$Z42&lt;='DADOS e Estimativa'!J42,'DADOS e Estimativa'!J42&lt;='DADOS e Estimativa'!$AA42),'DADOS e Estimativa'!J42,"excluído*"),"")</f>
        <v>640</v>
      </c>
      <c r="K169" s="192">
        <f>IF('DADOS e Estimativa'!K42&gt;0,IF(AND('DADOS e Estimativa'!$Z42&lt;='DADOS e Estimativa'!K42,'DADOS e Estimativa'!K42&lt;='DADOS e Estimativa'!$AA42),'DADOS e Estimativa'!K42,"excluído*"),"")</f>
        <v>835</v>
      </c>
      <c r="L169" s="192" t="str">
        <f>IF('DADOS e Estimativa'!L42&gt;0,IF(AND('DADOS e Estimativa'!$Z42&lt;='DADOS e Estimativa'!L42,'DADOS e Estimativa'!L42&lt;='DADOS e Estimativa'!$AA42),'DADOS e Estimativa'!L42,"excluído*"),"")</f>
        <v/>
      </c>
      <c r="M169" s="192" t="str">
        <f>IF('DADOS e Estimativa'!M42&gt;0,IF(AND('DADOS e Estimativa'!$Z42&lt;='DADOS e Estimativa'!M42,'DADOS e Estimativa'!M42&lt;='DADOS e Estimativa'!$AA42),'DADOS e Estimativa'!M42,"excluído*"),"")</f>
        <v/>
      </c>
      <c r="N169" s="192" t="str">
        <f>IF('DADOS e Estimativa'!N42&gt;0,IF(AND('DADOS e Estimativa'!$Z42&lt;='DADOS e Estimativa'!N42,'DADOS e Estimativa'!N42&lt;='DADOS e Estimativa'!$AA42),'DADOS e Estimativa'!N42,"excluído*"),"")</f>
        <v/>
      </c>
      <c r="O169" s="192" t="str">
        <f>IF('DADOS e Estimativa'!O42&gt;0,IF(AND('DADOS e Estimativa'!$Z42&lt;='DADOS e Estimativa'!O42,'DADOS e Estimativa'!O42&lt;='DADOS e Estimativa'!$AA42),'DADOS e Estimativa'!O42,"excluído*"),"")</f>
        <v/>
      </c>
      <c r="P169" s="192" t="str">
        <f>IF('DADOS e Estimativa'!P42&gt;0,IF(AND('DADOS e Estimativa'!$Z42&lt;='DADOS e Estimativa'!P42,'DADOS e Estimativa'!P42&lt;='DADOS e Estimativa'!$AA42),'DADOS e Estimativa'!P42,"excluído*"),"")</f>
        <v/>
      </c>
      <c r="Q169" s="192" t="str">
        <f>IF('DADOS e Estimativa'!Q42&gt;0,IF(AND('DADOS e Estimativa'!$Z42&lt;='DADOS e Estimativa'!Q42,'DADOS e Estimativa'!Q42&lt;='DADOS e Estimativa'!$AA42),'DADOS e Estimativa'!Q42,"excluído*"),"")</f>
        <v/>
      </c>
      <c r="R169" s="192" t="str">
        <f>IF('DADOS e Estimativa'!R42&gt;0,IF(AND('DADOS e Estimativa'!$Z42&lt;='DADOS e Estimativa'!R42,'DADOS e Estimativa'!R42&lt;='DADOS e Estimativa'!$AA42),'DADOS e Estimativa'!R42,"excluído*"),"")</f>
        <v/>
      </c>
      <c r="S169" s="192" t="str">
        <f>IF('DADOS e Estimativa'!S42&gt;0,IF(AND('DADOS e Estimativa'!$Z42&lt;='DADOS e Estimativa'!S42,'DADOS e Estimativa'!S42&lt;='DADOS e Estimativa'!$AA42),'DADOS e Estimativa'!S42,"excluído*"),"")</f>
        <v/>
      </c>
      <c r="T169" s="192" t="str">
        <f>IF('DADOS e Estimativa'!T42&gt;0,IF(AND('DADOS e Estimativa'!$Z42&lt;='DADOS e Estimativa'!T42,'DADOS e Estimativa'!T42&lt;='DADOS e Estimativa'!$AA42),'DADOS e Estimativa'!T42,"excluído*"),"")</f>
        <v/>
      </c>
      <c r="U169" s="192" t="str">
        <f>IF('DADOS e Estimativa'!U42&gt;0,IF(AND('DADOS e Estimativa'!$Z42&lt;='DADOS e Estimativa'!U42,'DADOS e Estimativa'!U42&lt;='DADOS e Estimativa'!$AA42),'DADOS e Estimativa'!U42,"excluído*"),"")</f>
        <v/>
      </c>
      <c r="V169" s="192" t="str">
        <f>IF('DADOS e Estimativa'!V42&gt;0,IF(AND('DADOS e Estimativa'!$Z42&lt;='DADOS e Estimativa'!V42,'DADOS e Estimativa'!V42&lt;='DADOS e Estimativa'!$AA42),'DADOS e Estimativa'!V42,"excluído*"),"")</f>
        <v/>
      </c>
      <c r="W169" s="208" t="str">
        <f>IF('DADOS e Estimativa'!W42&gt;0,IF(AND('DADOS e Estimativa'!$Z42&lt;='DADOS e Estimativa'!W42,'DADOS e Estimativa'!W42&lt;='DADOS e Estimativa'!$AA42),'DADOS e Estimativa'!W42,"excluído*"),"")</f>
        <v/>
      </c>
      <c r="X169" s="166">
        <f t="shared" si="49"/>
        <v>1199.51</v>
      </c>
      <c r="Y169" s="167"/>
      <c r="Z169" s="209">
        <f t="shared" si="50"/>
        <v>2399.02</v>
      </c>
      <c r="AA169" s="167"/>
      <c r="AB169" s="169">
        <v>600.0</v>
      </c>
      <c r="AC169" s="54">
        <f t="shared" si="51"/>
        <v>0.9991833333</v>
      </c>
      <c r="AD169" s="170">
        <v>3.0</v>
      </c>
    </row>
    <row r="170">
      <c r="A170" s="195" t="str">
        <f>IF('DADOS e Estimativa'!A43="","",'DADOS e Estimativa'!A43)</f>
        <v>3-33</v>
      </c>
      <c r="B170" s="196" t="str">
        <f>IF('DADOS e Estimativa'!B43="","",'DADOS e Estimativa'!B43)</f>
        <v>Split Hi-Wall 18.000 BTU's</v>
      </c>
      <c r="C170" s="197">
        <f>IF('DADOS e Estimativa'!C43="","",'DADOS e Estimativa'!C43)</f>
        <v>6</v>
      </c>
      <c r="D170" s="197" t="str">
        <f>IF('DADOS e Estimativa'!D43="","",'DADOS e Estimativa'!D43)</f>
        <v>unid.</v>
      </c>
      <c r="E170" s="198">
        <f>IF('DADOS e Estimativa'!E43&gt;0,IF(AND('DADOS e Estimativa'!$Z43&lt;='DADOS e Estimativa'!E43,'DADOS e Estimativa'!E43&lt;='DADOS e Estimativa'!$AA43),'DADOS e Estimativa'!E43,"excluído*"),"")</f>
        <v>2136.55</v>
      </c>
      <c r="F170" s="198" t="str">
        <f>IF('DADOS e Estimativa'!F43&gt;0,IF(AND('DADOS e Estimativa'!$Z43&lt;='DADOS e Estimativa'!F43,'DADOS e Estimativa'!F43&lt;='DADOS e Estimativa'!$AA43),'DADOS e Estimativa'!F43,"excluído*"),"")</f>
        <v>excluído*</v>
      </c>
      <c r="G170" s="198">
        <f>IF('DADOS e Estimativa'!G43&gt;0,IF(AND('DADOS e Estimativa'!$Z43&lt;='DADOS e Estimativa'!G43,'DADOS e Estimativa'!G43&lt;='DADOS e Estimativa'!$AA43),'DADOS e Estimativa'!G43,"excluído*"),"")</f>
        <v>2890</v>
      </c>
      <c r="H170" s="198">
        <f>IF('DADOS e Estimativa'!H43&gt;0,IF(AND('DADOS e Estimativa'!$Z43&lt;='DADOS e Estimativa'!H43,'DADOS e Estimativa'!H43&lt;='DADOS e Estimativa'!$AA43),'DADOS e Estimativa'!H43,"excluído*"),"")</f>
        <v>2989</v>
      </c>
      <c r="I170" s="198" t="str">
        <f>IF('DADOS e Estimativa'!I43&gt;0,IF(AND('DADOS e Estimativa'!$Z43&lt;='DADOS e Estimativa'!I43,'DADOS e Estimativa'!I43&lt;='DADOS e Estimativa'!$AA43),'DADOS e Estimativa'!I43,"excluído*"),"")</f>
        <v/>
      </c>
      <c r="J170" s="198" t="str">
        <f>IF('DADOS e Estimativa'!J43&gt;0,IF(AND('DADOS e Estimativa'!$Z43&lt;='DADOS e Estimativa'!J43,'DADOS e Estimativa'!J43&lt;='DADOS e Estimativa'!$AA43),'DADOS e Estimativa'!J43,"excluído*"),"")</f>
        <v/>
      </c>
      <c r="K170" s="198" t="str">
        <f>IF('DADOS e Estimativa'!K43&gt;0,IF(AND('DADOS e Estimativa'!$Z43&lt;='DADOS e Estimativa'!K43,'DADOS e Estimativa'!K43&lt;='DADOS e Estimativa'!$AA43),'DADOS e Estimativa'!K43,"excluído*"),"")</f>
        <v/>
      </c>
      <c r="L170" s="198" t="str">
        <f>IF('DADOS e Estimativa'!L43&gt;0,IF(AND('DADOS e Estimativa'!$Z43&lt;='DADOS e Estimativa'!L43,'DADOS e Estimativa'!L43&lt;='DADOS e Estimativa'!$AA43),'DADOS e Estimativa'!L43,"excluído*"),"")</f>
        <v/>
      </c>
      <c r="M170" s="198" t="str">
        <f>IF('DADOS e Estimativa'!M43&gt;0,IF(AND('DADOS e Estimativa'!$Z43&lt;='DADOS e Estimativa'!M43,'DADOS e Estimativa'!M43&lt;='DADOS e Estimativa'!$AA43),'DADOS e Estimativa'!M43,"excluído*"),"")</f>
        <v/>
      </c>
      <c r="N170" s="198" t="str">
        <f>IF('DADOS e Estimativa'!N43&gt;0,IF(AND('DADOS e Estimativa'!$Z43&lt;='DADOS e Estimativa'!N43,'DADOS e Estimativa'!N43&lt;='DADOS e Estimativa'!$AA43),'DADOS e Estimativa'!N43,"excluído*"),"")</f>
        <v/>
      </c>
      <c r="O170" s="198" t="str">
        <f>IF('DADOS e Estimativa'!O43&gt;0,IF(AND('DADOS e Estimativa'!$Z43&lt;='DADOS e Estimativa'!O43,'DADOS e Estimativa'!O43&lt;='DADOS e Estimativa'!$AA43),'DADOS e Estimativa'!O43,"excluído*"),"")</f>
        <v/>
      </c>
      <c r="P170" s="198" t="str">
        <f>IF('DADOS e Estimativa'!P43&gt;0,IF(AND('DADOS e Estimativa'!$Z43&lt;='DADOS e Estimativa'!P43,'DADOS e Estimativa'!P43&lt;='DADOS e Estimativa'!$AA43),'DADOS e Estimativa'!P43,"excluído*"),"")</f>
        <v/>
      </c>
      <c r="Q170" s="198" t="str">
        <f>IF('DADOS e Estimativa'!Q43&gt;0,IF(AND('DADOS e Estimativa'!$Z43&lt;='DADOS e Estimativa'!Q43,'DADOS e Estimativa'!Q43&lt;='DADOS e Estimativa'!$AA43),'DADOS e Estimativa'!Q43,"excluído*"),"")</f>
        <v/>
      </c>
      <c r="R170" s="198" t="str">
        <f>IF('DADOS e Estimativa'!R43&gt;0,IF(AND('DADOS e Estimativa'!$Z43&lt;='DADOS e Estimativa'!R43,'DADOS e Estimativa'!R43&lt;='DADOS e Estimativa'!$AA43),'DADOS e Estimativa'!R43,"excluído*"),"")</f>
        <v/>
      </c>
      <c r="S170" s="198" t="str">
        <f>IF('DADOS e Estimativa'!S43&gt;0,IF(AND('DADOS e Estimativa'!$Z43&lt;='DADOS e Estimativa'!S43,'DADOS e Estimativa'!S43&lt;='DADOS e Estimativa'!$AA43),'DADOS e Estimativa'!S43,"excluído*"),"")</f>
        <v/>
      </c>
      <c r="T170" s="198" t="str">
        <f>IF('DADOS e Estimativa'!T43&gt;0,IF(AND('DADOS e Estimativa'!$Z43&lt;='DADOS e Estimativa'!T43,'DADOS e Estimativa'!T43&lt;='DADOS e Estimativa'!$AA43),'DADOS e Estimativa'!T43,"excluído*"),"")</f>
        <v/>
      </c>
      <c r="U170" s="198" t="str">
        <f>IF('DADOS e Estimativa'!U43&gt;0,IF(AND('DADOS e Estimativa'!$Z43&lt;='DADOS e Estimativa'!U43,'DADOS e Estimativa'!U43&lt;='DADOS e Estimativa'!$AA43),'DADOS e Estimativa'!U43,"excluído*"),"")</f>
        <v/>
      </c>
      <c r="V170" s="198" t="str">
        <f>IF('DADOS e Estimativa'!V43&gt;0,IF(AND('DADOS e Estimativa'!$Z43&lt;='DADOS e Estimativa'!V43,'DADOS e Estimativa'!V43&lt;='DADOS e Estimativa'!$AA43),'DADOS e Estimativa'!V43,"excluído*"),"")</f>
        <v/>
      </c>
      <c r="W170" s="199" t="str">
        <f>IF('DADOS e Estimativa'!W43&gt;0,IF(AND('DADOS e Estimativa'!$Z43&lt;='DADOS e Estimativa'!W43,'DADOS e Estimativa'!W43&lt;='DADOS e Estimativa'!$AA43),'DADOS e Estimativa'!W43,"excluído*"),"")</f>
        <v/>
      </c>
      <c r="X170" s="177">
        <f t="shared" si="49"/>
        <v>2671.85</v>
      </c>
      <c r="Y170" s="167"/>
      <c r="Z170" s="210">
        <f t="shared" si="50"/>
        <v>16031.1</v>
      </c>
      <c r="AA170" s="142"/>
      <c r="AB170" s="169">
        <v>2488.0</v>
      </c>
      <c r="AC170" s="54">
        <f t="shared" si="51"/>
        <v>0.07389469453</v>
      </c>
      <c r="AD170" s="170">
        <v>3.0</v>
      </c>
    </row>
    <row r="171">
      <c r="A171" s="195" t="str">
        <f>IF('DADOS e Estimativa'!A44="","",'DADOS e Estimativa'!A44)</f>
        <v>3-34</v>
      </c>
      <c r="B171" s="196" t="str">
        <f>IF('DADOS e Estimativa'!B44="","",'DADOS e Estimativa'!B44)</f>
        <v>Instalação item 33</v>
      </c>
      <c r="C171" s="197">
        <f>IF('DADOS e Estimativa'!C44="","",'DADOS e Estimativa'!C44)</f>
        <v>6</v>
      </c>
      <c r="D171" s="197" t="str">
        <f>IF('DADOS e Estimativa'!D44="","",'DADOS e Estimativa'!D44)</f>
        <v>unid.</v>
      </c>
      <c r="E171" s="198">
        <f>IF('DADOS e Estimativa'!E44&gt;0,IF(AND('DADOS e Estimativa'!$Z44&lt;='DADOS e Estimativa'!E44,'DADOS e Estimativa'!E44&lt;='DADOS e Estimativa'!$AA44),'DADOS e Estimativa'!E44,"excluído*"),"")</f>
        <v>2123.52</v>
      </c>
      <c r="F171" s="198" t="str">
        <f>IF('DADOS e Estimativa'!F44&gt;0,IF(AND('DADOS e Estimativa'!$Z44&lt;='DADOS e Estimativa'!F44,'DADOS e Estimativa'!F44&lt;='DADOS e Estimativa'!$AA44),'DADOS e Estimativa'!F44,"excluído*"),"")</f>
        <v>excluído*</v>
      </c>
      <c r="G171" s="198" t="str">
        <f>IF('DADOS e Estimativa'!G44&gt;0,IF(AND('DADOS e Estimativa'!$Z44&lt;='DADOS e Estimativa'!G44,'DADOS e Estimativa'!G44&lt;='DADOS e Estimativa'!$AA44),'DADOS e Estimativa'!G44,"excluído*"),"")</f>
        <v/>
      </c>
      <c r="H171" s="198" t="str">
        <f>IF('DADOS e Estimativa'!H44&gt;0,IF(AND('DADOS e Estimativa'!$Z44&lt;='DADOS e Estimativa'!H44,'DADOS e Estimativa'!H44&lt;='DADOS e Estimativa'!$AA44),'DADOS e Estimativa'!H44,"excluído*"),"")</f>
        <v/>
      </c>
      <c r="I171" s="198" t="str">
        <f>IF('DADOS e Estimativa'!I44&gt;0,IF(AND('DADOS e Estimativa'!$Z44&lt;='DADOS e Estimativa'!I44,'DADOS e Estimativa'!I44&lt;='DADOS e Estimativa'!$AA44),'DADOS e Estimativa'!I44,"excluído*"),"")</f>
        <v/>
      </c>
      <c r="J171" s="198">
        <f>IF('DADOS e Estimativa'!J44&gt;0,IF(AND('DADOS e Estimativa'!$Z44&lt;='DADOS e Estimativa'!J44,'DADOS e Estimativa'!J44&lt;='DADOS e Estimativa'!$AA44),'DADOS e Estimativa'!J44,"excluído*"),"")</f>
        <v>750</v>
      </c>
      <c r="K171" s="198">
        <f>IF('DADOS e Estimativa'!K44&gt;0,IF(AND('DADOS e Estimativa'!$Z44&lt;='DADOS e Estimativa'!K44,'DADOS e Estimativa'!K44&lt;='DADOS e Estimativa'!$AA44),'DADOS e Estimativa'!K44,"excluído*"),"")</f>
        <v>835</v>
      </c>
      <c r="L171" s="198" t="str">
        <f>IF('DADOS e Estimativa'!L44&gt;0,IF(AND('DADOS e Estimativa'!$Z44&lt;='DADOS e Estimativa'!L44,'DADOS e Estimativa'!L44&lt;='DADOS e Estimativa'!$AA44),'DADOS e Estimativa'!L44,"excluído*"),"")</f>
        <v/>
      </c>
      <c r="M171" s="198" t="str">
        <f>IF('DADOS e Estimativa'!M44&gt;0,IF(AND('DADOS e Estimativa'!$Z44&lt;='DADOS e Estimativa'!M44,'DADOS e Estimativa'!M44&lt;='DADOS e Estimativa'!$AA44),'DADOS e Estimativa'!M44,"excluído*"),"")</f>
        <v/>
      </c>
      <c r="N171" s="198" t="str">
        <f>IF('DADOS e Estimativa'!N44&gt;0,IF(AND('DADOS e Estimativa'!$Z44&lt;='DADOS e Estimativa'!N44,'DADOS e Estimativa'!N44&lt;='DADOS e Estimativa'!$AA44),'DADOS e Estimativa'!N44,"excluído*"),"")</f>
        <v/>
      </c>
      <c r="O171" s="198" t="str">
        <f>IF('DADOS e Estimativa'!O44&gt;0,IF(AND('DADOS e Estimativa'!$Z44&lt;='DADOS e Estimativa'!O44,'DADOS e Estimativa'!O44&lt;='DADOS e Estimativa'!$AA44),'DADOS e Estimativa'!O44,"excluído*"),"")</f>
        <v/>
      </c>
      <c r="P171" s="198" t="str">
        <f>IF('DADOS e Estimativa'!P44&gt;0,IF(AND('DADOS e Estimativa'!$Z44&lt;='DADOS e Estimativa'!P44,'DADOS e Estimativa'!P44&lt;='DADOS e Estimativa'!$AA44),'DADOS e Estimativa'!P44,"excluído*"),"")</f>
        <v/>
      </c>
      <c r="Q171" s="198" t="str">
        <f>IF('DADOS e Estimativa'!Q44&gt;0,IF(AND('DADOS e Estimativa'!$Z44&lt;='DADOS e Estimativa'!Q44,'DADOS e Estimativa'!Q44&lt;='DADOS e Estimativa'!$AA44),'DADOS e Estimativa'!Q44,"excluído*"),"")</f>
        <v/>
      </c>
      <c r="R171" s="198" t="str">
        <f>IF('DADOS e Estimativa'!R44&gt;0,IF(AND('DADOS e Estimativa'!$Z44&lt;='DADOS e Estimativa'!R44,'DADOS e Estimativa'!R44&lt;='DADOS e Estimativa'!$AA44),'DADOS e Estimativa'!R44,"excluído*"),"")</f>
        <v/>
      </c>
      <c r="S171" s="198" t="str">
        <f>IF('DADOS e Estimativa'!S44&gt;0,IF(AND('DADOS e Estimativa'!$Z44&lt;='DADOS e Estimativa'!S44,'DADOS e Estimativa'!S44&lt;='DADOS e Estimativa'!$AA44),'DADOS e Estimativa'!S44,"excluído*"),"")</f>
        <v/>
      </c>
      <c r="T171" s="198" t="str">
        <f>IF('DADOS e Estimativa'!T44&gt;0,IF(AND('DADOS e Estimativa'!$Z44&lt;='DADOS e Estimativa'!T44,'DADOS e Estimativa'!T44&lt;='DADOS e Estimativa'!$AA44),'DADOS e Estimativa'!T44,"excluído*"),"")</f>
        <v/>
      </c>
      <c r="U171" s="198" t="str">
        <f>IF('DADOS e Estimativa'!U44&gt;0,IF(AND('DADOS e Estimativa'!$Z44&lt;='DADOS e Estimativa'!U44,'DADOS e Estimativa'!U44&lt;='DADOS e Estimativa'!$AA44),'DADOS e Estimativa'!U44,"excluído*"),"")</f>
        <v/>
      </c>
      <c r="V171" s="198" t="str">
        <f>IF('DADOS e Estimativa'!V44&gt;0,IF(AND('DADOS e Estimativa'!$Z44&lt;='DADOS e Estimativa'!V44,'DADOS e Estimativa'!V44&lt;='DADOS e Estimativa'!$AA44),'DADOS e Estimativa'!V44,"excluído*"),"")</f>
        <v/>
      </c>
      <c r="W171" s="199" t="str">
        <f>IF('DADOS e Estimativa'!W44&gt;0,IF(AND('DADOS e Estimativa'!$Z44&lt;='DADOS e Estimativa'!W44,'DADOS e Estimativa'!W44&lt;='DADOS e Estimativa'!$AA44),'DADOS e Estimativa'!W44,"excluído*"),"")</f>
        <v/>
      </c>
      <c r="X171" s="177">
        <f t="shared" si="49"/>
        <v>1236.17</v>
      </c>
      <c r="Y171" s="167"/>
      <c r="Z171" s="210">
        <f t="shared" si="50"/>
        <v>7417.02</v>
      </c>
      <c r="AA171" s="142"/>
      <c r="AB171" s="169">
        <v>600.0</v>
      </c>
      <c r="AC171" s="54">
        <f t="shared" si="51"/>
        <v>1.060283333</v>
      </c>
      <c r="AD171" s="170">
        <v>3.0</v>
      </c>
    </row>
    <row r="172">
      <c r="A172" s="189" t="str">
        <f>IF('DADOS e Estimativa'!A45="","",'DADOS e Estimativa'!A45)</f>
        <v>3-35</v>
      </c>
      <c r="B172" s="190" t="str">
        <f>IF('DADOS e Estimativa'!B45="","",'DADOS e Estimativa'!B45)</f>
        <v>Split Piso-Teto 22.000 a 24.000 BTU's</v>
      </c>
      <c r="C172" s="191">
        <f>IF('DADOS e Estimativa'!C45="","",'DADOS e Estimativa'!C45)</f>
        <v>6</v>
      </c>
      <c r="D172" s="191" t="str">
        <f>IF('DADOS e Estimativa'!D45="","",'DADOS e Estimativa'!D45)</f>
        <v>unid.</v>
      </c>
      <c r="E172" s="192">
        <f>IF('DADOS e Estimativa'!E45&gt;0,IF(AND('DADOS e Estimativa'!$Z45&lt;='DADOS e Estimativa'!E45,'DADOS e Estimativa'!E45&lt;='DADOS e Estimativa'!$AA45),'DADOS e Estimativa'!E45,"excluído*"),"")</f>
        <v>5685.61</v>
      </c>
      <c r="F172" s="192" t="str">
        <f>IF('DADOS e Estimativa'!F45&gt;0,IF(AND('DADOS e Estimativa'!$Z45&lt;='DADOS e Estimativa'!F45,'DADOS e Estimativa'!F45&lt;='DADOS e Estimativa'!$AA45),'DADOS e Estimativa'!F45,"excluído*"),"")</f>
        <v>excluído*</v>
      </c>
      <c r="G172" s="192">
        <f>IF('DADOS e Estimativa'!G45&gt;0,IF(AND('DADOS e Estimativa'!$Z45&lt;='DADOS e Estimativa'!G45,'DADOS e Estimativa'!G45&lt;='DADOS e Estimativa'!$AA45),'DADOS e Estimativa'!G45,"excluído*"),"")</f>
        <v>6450</v>
      </c>
      <c r="H172" s="192" t="str">
        <f>IF('DADOS e Estimativa'!H45&gt;0,IF(AND('DADOS e Estimativa'!$Z45&lt;='DADOS e Estimativa'!H45,'DADOS e Estimativa'!H45&lt;='DADOS e Estimativa'!$AA45),'DADOS e Estimativa'!H45,"excluído*"),"")</f>
        <v/>
      </c>
      <c r="I172" s="192" t="str">
        <f>IF('DADOS e Estimativa'!I45&gt;0,IF(AND('DADOS e Estimativa'!$Z45&lt;='DADOS e Estimativa'!I45,'DADOS e Estimativa'!I45&lt;='DADOS e Estimativa'!$AA45),'DADOS e Estimativa'!I45,"excluído*"),"")</f>
        <v/>
      </c>
      <c r="J172" s="192">
        <f>IF('DADOS e Estimativa'!J45&gt;0,IF(AND('DADOS e Estimativa'!$Z45&lt;='DADOS e Estimativa'!J45,'DADOS e Estimativa'!J45&lt;='DADOS e Estimativa'!$AA45),'DADOS e Estimativa'!J45,"excluído*"),"")</f>
        <v>7500</v>
      </c>
      <c r="K172" s="192" t="str">
        <f>IF('DADOS e Estimativa'!K45&gt;0,IF(AND('DADOS e Estimativa'!$Z45&lt;='DADOS e Estimativa'!K45,'DADOS e Estimativa'!K45&lt;='DADOS e Estimativa'!$AA45),'DADOS e Estimativa'!K45,"excluído*"),"")</f>
        <v>excluído*</v>
      </c>
      <c r="L172" s="192" t="str">
        <f>IF('DADOS e Estimativa'!L45&gt;0,IF(AND('DADOS e Estimativa'!$Z45&lt;='DADOS e Estimativa'!L45,'DADOS e Estimativa'!L45&lt;='DADOS e Estimativa'!$AA45),'DADOS e Estimativa'!L45,"excluído*"),"")</f>
        <v/>
      </c>
      <c r="M172" s="192" t="str">
        <f>IF('DADOS e Estimativa'!M45&gt;0,IF(AND('DADOS e Estimativa'!$Z45&lt;='DADOS e Estimativa'!M45,'DADOS e Estimativa'!M45&lt;='DADOS e Estimativa'!$AA45),'DADOS e Estimativa'!M45,"excluído*"),"")</f>
        <v/>
      </c>
      <c r="N172" s="192" t="str">
        <f>IF('DADOS e Estimativa'!N45&gt;0,IF(AND('DADOS e Estimativa'!$Z45&lt;='DADOS e Estimativa'!N45,'DADOS e Estimativa'!N45&lt;='DADOS e Estimativa'!$AA45),'DADOS e Estimativa'!N45,"excluído*"),"")</f>
        <v/>
      </c>
      <c r="O172" s="192" t="str">
        <f>IF('DADOS e Estimativa'!O45&gt;0,IF(AND('DADOS e Estimativa'!$Z45&lt;='DADOS e Estimativa'!O45,'DADOS e Estimativa'!O45&lt;='DADOS e Estimativa'!$AA45),'DADOS e Estimativa'!O45,"excluído*"),"")</f>
        <v/>
      </c>
      <c r="P172" s="192" t="str">
        <f>IF('DADOS e Estimativa'!P45&gt;0,IF(AND('DADOS e Estimativa'!$Z45&lt;='DADOS e Estimativa'!P45,'DADOS e Estimativa'!P45&lt;='DADOS e Estimativa'!$AA45),'DADOS e Estimativa'!P45,"excluído*"),"")</f>
        <v/>
      </c>
      <c r="Q172" s="192" t="str">
        <f>IF('DADOS e Estimativa'!Q45&gt;0,IF(AND('DADOS e Estimativa'!$Z45&lt;='DADOS e Estimativa'!Q45,'DADOS e Estimativa'!Q45&lt;='DADOS e Estimativa'!$AA45),'DADOS e Estimativa'!Q45,"excluído*"),"")</f>
        <v/>
      </c>
      <c r="R172" s="192" t="str">
        <f>IF('DADOS e Estimativa'!R45&gt;0,IF(AND('DADOS e Estimativa'!$Z45&lt;='DADOS e Estimativa'!R45,'DADOS e Estimativa'!R45&lt;='DADOS e Estimativa'!$AA45),'DADOS e Estimativa'!R45,"excluído*"),"")</f>
        <v/>
      </c>
      <c r="S172" s="192" t="str">
        <f>IF('DADOS e Estimativa'!S45&gt;0,IF(AND('DADOS e Estimativa'!$Z45&lt;='DADOS e Estimativa'!S45,'DADOS e Estimativa'!S45&lt;='DADOS e Estimativa'!$AA45),'DADOS e Estimativa'!S45,"excluído*"),"")</f>
        <v/>
      </c>
      <c r="T172" s="192" t="str">
        <f>IF('DADOS e Estimativa'!T45&gt;0,IF(AND('DADOS e Estimativa'!$Z45&lt;='DADOS e Estimativa'!T45,'DADOS e Estimativa'!T45&lt;='DADOS e Estimativa'!$AA45),'DADOS e Estimativa'!T45,"excluído*"),"")</f>
        <v/>
      </c>
      <c r="U172" s="192" t="str">
        <f>IF('DADOS e Estimativa'!U45&gt;0,IF(AND('DADOS e Estimativa'!$Z45&lt;='DADOS e Estimativa'!U45,'DADOS e Estimativa'!U45&lt;='DADOS e Estimativa'!$AA45),'DADOS e Estimativa'!U45,"excluído*"),"")</f>
        <v/>
      </c>
      <c r="V172" s="192" t="str">
        <f>IF('DADOS e Estimativa'!V45&gt;0,IF(AND('DADOS e Estimativa'!$Z45&lt;='DADOS e Estimativa'!V45,'DADOS e Estimativa'!V45&lt;='DADOS e Estimativa'!$AA45),'DADOS e Estimativa'!V45,"excluído*"),"")</f>
        <v/>
      </c>
      <c r="W172" s="193" t="str">
        <f>IF('DADOS e Estimativa'!W45&gt;0,IF(AND('DADOS e Estimativa'!$Z45&lt;='DADOS e Estimativa'!W45,'DADOS e Estimativa'!W45&lt;='DADOS e Estimativa'!$AA45),'DADOS e Estimativa'!W45,"excluído*"),"")</f>
        <v/>
      </c>
      <c r="X172" s="166">
        <f t="shared" si="49"/>
        <v>6545.2</v>
      </c>
      <c r="Y172" s="167"/>
      <c r="Z172" s="209">
        <f t="shared" si="50"/>
        <v>39271.2</v>
      </c>
      <c r="AA172" s="167"/>
      <c r="AB172" s="169">
        <v>6539.0</v>
      </c>
      <c r="AC172" s="54">
        <f t="shared" si="51"/>
        <v>0.0009481572106</v>
      </c>
      <c r="AD172" s="170">
        <v>3.0</v>
      </c>
    </row>
    <row r="173">
      <c r="A173" s="189" t="str">
        <f>IF('DADOS e Estimativa'!A46="","",'DADOS e Estimativa'!A46)</f>
        <v>3-36</v>
      </c>
      <c r="B173" s="190" t="str">
        <f>IF('DADOS e Estimativa'!B46="","",'DADOS e Estimativa'!B46)</f>
        <v>Instalação item 35</v>
      </c>
      <c r="C173" s="191">
        <f>IF('DADOS e Estimativa'!C46="","",'DADOS e Estimativa'!C46)</f>
        <v>6</v>
      </c>
      <c r="D173" s="191" t="str">
        <f>IF('DADOS e Estimativa'!D46="","",'DADOS e Estimativa'!D46)</f>
        <v>unid.</v>
      </c>
      <c r="E173" s="192">
        <f>IF('DADOS e Estimativa'!E46&gt;0,IF(AND('DADOS e Estimativa'!$Z46&lt;='DADOS e Estimativa'!E46,'DADOS e Estimativa'!E46&lt;='DADOS e Estimativa'!$AA46),'DADOS e Estimativa'!E46,"excluído*"),"")</f>
        <v>2473.52</v>
      </c>
      <c r="F173" s="192" t="str">
        <f>IF('DADOS e Estimativa'!F46&gt;0,IF(AND('DADOS e Estimativa'!$Z46&lt;='DADOS e Estimativa'!F46,'DADOS e Estimativa'!F46&lt;='DADOS e Estimativa'!$AA46),'DADOS e Estimativa'!F46,"excluído*"),"")</f>
        <v>excluído*</v>
      </c>
      <c r="G173" s="192" t="str">
        <f>IF('DADOS e Estimativa'!G46&gt;0,IF(AND('DADOS e Estimativa'!$Z46&lt;='DADOS e Estimativa'!G46,'DADOS e Estimativa'!G46&lt;='DADOS e Estimativa'!$AA46),'DADOS e Estimativa'!G46,"excluído*"),"")</f>
        <v/>
      </c>
      <c r="H173" s="192" t="str">
        <f>IF('DADOS e Estimativa'!H46&gt;0,IF(AND('DADOS e Estimativa'!$Z46&lt;='DADOS e Estimativa'!H46,'DADOS e Estimativa'!H46&lt;='DADOS e Estimativa'!$AA46),'DADOS e Estimativa'!H46,"excluído*"),"")</f>
        <v/>
      </c>
      <c r="I173" s="192" t="str">
        <f>IF('DADOS e Estimativa'!I46&gt;0,IF(AND('DADOS e Estimativa'!$Z46&lt;='DADOS e Estimativa'!I46,'DADOS e Estimativa'!I46&lt;='DADOS e Estimativa'!$AA46),'DADOS e Estimativa'!I46,"excluído*"),"")</f>
        <v/>
      </c>
      <c r="J173" s="192">
        <f>IF('DADOS e Estimativa'!J46&gt;0,IF(AND('DADOS e Estimativa'!$Z46&lt;='DADOS e Estimativa'!J46,'DADOS e Estimativa'!J46&lt;='DADOS e Estimativa'!$AA46),'DADOS e Estimativa'!J46,"excluído*"),"")</f>
        <v>1131</v>
      </c>
      <c r="K173" s="192" t="str">
        <f>IF('DADOS e Estimativa'!K46&gt;0,IF(AND('DADOS e Estimativa'!$Z46&lt;='DADOS e Estimativa'!K46,'DADOS e Estimativa'!K46&lt;='DADOS e Estimativa'!$AA46),'DADOS e Estimativa'!K46,"excluído*"),"")</f>
        <v/>
      </c>
      <c r="L173" s="192" t="str">
        <f>IF('DADOS e Estimativa'!L46&gt;0,IF(AND('DADOS e Estimativa'!$Z46&lt;='DADOS e Estimativa'!L46,'DADOS e Estimativa'!L46&lt;='DADOS e Estimativa'!$AA46),'DADOS e Estimativa'!L46,"excluído*"),"")</f>
        <v/>
      </c>
      <c r="M173" s="192" t="str">
        <f>IF('DADOS e Estimativa'!M46&gt;0,IF(AND('DADOS e Estimativa'!$Z46&lt;='DADOS e Estimativa'!M46,'DADOS e Estimativa'!M46&lt;='DADOS e Estimativa'!$AA46),'DADOS e Estimativa'!M46,"excluído*"),"")</f>
        <v/>
      </c>
      <c r="N173" s="192" t="str">
        <f>IF('DADOS e Estimativa'!N46&gt;0,IF(AND('DADOS e Estimativa'!$Z46&lt;='DADOS e Estimativa'!N46,'DADOS e Estimativa'!N46&lt;='DADOS e Estimativa'!$AA46),'DADOS e Estimativa'!N46,"excluído*"),"")</f>
        <v/>
      </c>
      <c r="O173" s="192" t="str">
        <f>IF('DADOS e Estimativa'!O46&gt;0,IF(AND('DADOS e Estimativa'!$Z46&lt;='DADOS e Estimativa'!O46,'DADOS e Estimativa'!O46&lt;='DADOS e Estimativa'!$AA46),'DADOS e Estimativa'!O46,"excluído*"),"")</f>
        <v/>
      </c>
      <c r="P173" s="192" t="str">
        <f>IF('DADOS e Estimativa'!P46&gt;0,IF(AND('DADOS e Estimativa'!$Z46&lt;='DADOS e Estimativa'!P46,'DADOS e Estimativa'!P46&lt;='DADOS e Estimativa'!$AA46),'DADOS e Estimativa'!P46,"excluído*"),"")</f>
        <v/>
      </c>
      <c r="Q173" s="192" t="str">
        <f>IF('DADOS e Estimativa'!Q46&gt;0,IF(AND('DADOS e Estimativa'!$Z46&lt;='DADOS e Estimativa'!Q46,'DADOS e Estimativa'!Q46&lt;='DADOS e Estimativa'!$AA46),'DADOS e Estimativa'!Q46,"excluído*"),"")</f>
        <v/>
      </c>
      <c r="R173" s="192" t="str">
        <f>IF('DADOS e Estimativa'!R46&gt;0,IF(AND('DADOS e Estimativa'!$Z46&lt;='DADOS e Estimativa'!R46,'DADOS e Estimativa'!R46&lt;='DADOS e Estimativa'!$AA46),'DADOS e Estimativa'!R46,"excluído*"),"")</f>
        <v/>
      </c>
      <c r="S173" s="192" t="str">
        <f>IF('DADOS e Estimativa'!S46&gt;0,IF(AND('DADOS e Estimativa'!$Z46&lt;='DADOS e Estimativa'!S46,'DADOS e Estimativa'!S46&lt;='DADOS e Estimativa'!$AA46),'DADOS e Estimativa'!S46,"excluído*"),"")</f>
        <v/>
      </c>
      <c r="T173" s="192" t="str">
        <f>IF('DADOS e Estimativa'!T46&gt;0,IF(AND('DADOS e Estimativa'!$Z46&lt;='DADOS e Estimativa'!T46,'DADOS e Estimativa'!T46&lt;='DADOS e Estimativa'!$AA46),'DADOS e Estimativa'!T46,"excluído*"),"")</f>
        <v/>
      </c>
      <c r="U173" s="192" t="str">
        <f>IF('DADOS e Estimativa'!U46&gt;0,IF(AND('DADOS e Estimativa'!$Z46&lt;='DADOS e Estimativa'!U46,'DADOS e Estimativa'!U46&lt;='DADOS e Estimativa'!$AA46),'DADOS e Estimativa'!U46,"excluído*"),"")</f>
        <v/>
      </c>
      <c r="V173" s="192" t="str">
        <f>IF('DADOS e Estimativa'!V46&gt;0,IF(AND('DADOS e Estimativa'!$Z46&lt;='DADOS e Estimativa'!V46,'DADOS e Estimativa'!V46&lt;='DADOS e Estimativa'!$AA46),'DADOS e Estimativa'!V46,"excluído*"),"")</f>
        <v/>
      </c>
      <c r="W173" s="193" t="str">
        <f>IF('DADOS e Estimativa'!W46&gt;0,IF(AND('DADOS e Estimativa'!$Z46&lt;='DADOS e Estimativa'!W46,'DADOS e Estimativa'!W46&lt;='DADOS e Estimativa'!$AA46),'DADOS e Estimativa'!W46,"excluído*"),"")</f>
        <v/>
      </c>
      <c r="X173" s="166">
        <f t="shared" si="49"/>
        <v>1802.26</v>
      </c>
      <c r="Y173" s="167"/>
      <c r="Z173" s="209">
        <f t="shared" si="50"/>
        <v>10813.56</v>
      </c>
      <c r="AA173" s="167"/>
      <c r="AB173" s="169">
        <v>2150.0</v>
      </c>
      <c r="AC173" s="54">
        <f t="shared" si="51"/>
        <v>-0.1617395349</v>
      </c>
      <c r="AD173" s="170">
        <v>3.0</v>
      </c>
    </row>
    <row r="174">
      <c r="A174" s="195" t="str">
        <f>IF('DADOS e Estimativa'!A47="","",'DADOS e Estimativa'!A47)</f>
        <v>3-37</v>
      </c>
      <c r="B174" s="196" t="str">
        <f>IF('DADOS e Estimativa'!B47="","",'DADOS e Estimativa'!B47)</f>
        <v>Split Piso-Teto 28.000 a 30.000 BTU's</v>
      </c>
      <c r="C174" s="197">
        <f>IF('DADOS e Estimativa'!C47="","",'DADOS e Estimativa'!C47)</f>
        <v>5</v>
      </c>
      <c r="D174" s="197" t="str">
        <f>IF('DADOS e Estimativa'!D47="","",'DADOS e Estimativa'!D47)</f>
        <v>unid.</v>
      </c>
      <c r="E174" s="198">
        <f>IF('DADOS e Estimativa'!E47&gt;0,IF(AND('DADOS e Estimativa'!$Z47&lt;='DADOS e Estimativa'!E47,'DADOS e Estimativa'!E47&lt;='DADOS e Estimativa'!$AA47),'DADOS e Estimativa'!E47,"excluído*"),"")</f>
        <v>6459.05</v>
      </c>
      <c r="F174" s="198" t="str">
        <f>IF('DADOS e Estimativa'!F47&gt;0,IF(AND('DADOS e Estimativa'!$Z47&lt;='DADOS e Estimativa'!F47,'DADOS e Estimativa'!F47&lt;='DADOS e Estimativa'!$AA47),'DADOS e Estimativa'!F47,"excluído*"),"")</f>
        <v>excluído*</v>
      </c>
      <c r="G174" s="198">
        <f>IF('DADOS e Estimativa'!G47&gt;0,IF(AND('DADOS e Estimativa'!$Z47&lt;='DADOS e Estimativa'!G47,'DADOS e Estimativa'!G47&lt;='DADOS e Estimativa'!$AA47),'DADOS e Estimativa'!G47,"excluído*"),"")</f>
        <v>7650</v>
      </c>
      <c r="H174" s="198">
        <f>IF('DADOS e Estimativa'!H47&gt;0,IF(AND('DADOS e Estimativa'!$Z47&lt;='DADOS e Estimativa'!H47,'DADOS e Estimativa'!H47&lt;='DADOS e Estimativa'!$AA47),'DADOS e Estimativa'!H47,"excluído*"),"")</f>
        <v>8299</v>
      </c>
      <c r="I174" s="198" t="str">
        <f>IF('DADOS e Estimativa'!I47&gt;0,IF(AND('DADOS e Estimativa'!$Z47&lt;='DADOS e Estimativa'!I47,'DADOS e Estimativa'!I47&lt;='DADOS e Estimativa'!$AA47),'DADOS e Estimativa'!I47,"excluído*"),"")</f>
        <v/>
      </c>
      <c r="J174" s="198" t="str">
        <f>IF('DADOS e Estimativa'!J47&gt;0,IF(AND('DADOS e Estimativa'!$Z47&lt;='DADOS e Estimativa'!J47,'DADOS e Estimativa'!J47&lt;='DADOS e Estimativa'!$AA47),'DADOS e Estimativa'!J47,"excluído*"),"")</f>
        <v/>
      </c>
      <c r="K174" s="198" t="str">
        <f>IF('DADOS e Estimativa'!K47&gt;0,IF(AND('DADOS e Estimativa'!$Z47&lt;='DADOS e Estimativa'!K47,'DADOS e Estimativa'!K47&lt;='DADOS e Estimativa'!$AA47),'DADOS e Estimativa'!K47,"excluído*"),"")</f>
        <v/>
      </c>
      <c r="L174" s="198" t="str">
        <f>IF('DADOS e Estimativa'!L47&gt;0,IF(AND('DADOS e Estimativa'!$Z47&lt;='DADOS e Estimativa'!L47,'DADOS e Estimativa'!L47&lt;='DADOS e Estimativa'!$AA47),'DADOS e Estimativa'!L47,"excluído*"),"")</f>
        <v/>
      </c>
      <c r="M174" s="198" t="str">
        <f>IF('DADOS e Estimativa'!M47&gt;0,IF(AND('DADOS e Estimativa'!$Z47&lt;='DADOS e Estimativa'!M47,'DADOS e Estimativa'!M47&lt;='DADOS e Estimativa'!$AA47),'DADOS e Estimativa'!M47,"excluído*"),"")</f>
        <v/>
      </c>
      <c r="N174" s="198" t="str">
        <f>IF('DADOS e Estimativa'!N47&gt;0,IF(AND('DADOS e Estimativa'!$Z47&lt;='DADOS e Estimativa'!N47,'DADOS e Estimativa'!N47&lt;='DADOS e Estimativa'!$AA47),'DADOS e Estimativa'!N47,"excluído*"),"")</f>
        <v/>
      </c>
      <c r="O174" s="198" t="str">
        <f>IF('DADOS e Estimativa'!O47&gt;0,IF(AND('DADOS e Estimativa'!$Z47&lt;='DADOS e Estimativa'!O47,'DADOS e Estimativa'!O47&lt;='DADOS e Estimativa'!$AA47),'DADOS e Estimativa'!O47,"excluído*"),"")</f>
        <v/>
      </c>
      <c r="P174" s="198" t="str">
        <f>IF('DADOS e Estimativa'!P47&gt;0,IF(AND('DADOS e Estimativa'!$Z47&lt;='DADOS e Estimativa'!P47,'DADOS e Estimativa'!P47&lt;='DADOS e Estimativa'!$AA47),'DADOS e Estimativa'!P47,"excluído*"),"")</f>
        <v/>
      </c>
      <c r="Q174" s="198" t="str">
        <f>IF('DADOS e Estimativa'!Q47&gt;0,IF(AND('DADOS e Estimativa'!$Z47&lt;='DADOS e Estimativa'!Q47,'DADOS e Estimativa'!Q47&lt;='DADOS e Estimativa'!$AA47),'DADOS e Estimativa'!Q47,"excluído*"),"")</f>
        <v/>
      </c>
      <c r="R174" s="198" t="str">
        <f>IF('DADOS e Estimativa'!R47&gt;0,IF(AND('DADOS e Estimativa'!$Z47&lt;='DADOS e Estimativa'!R47,'DADOS e Estimativa'!R47&lt;='DADOS e Estimativa'!$AA47),'DADOS e Estimativa'!R47,"excluído*"),"")</f>
        <v/>
      </c>
      <c r="S174" s="198" t="str">
        <f>IF('DADOS e Estimativa'!S47&gt;0,IF(AND('DADOS e Estimativa'!$Z47&lt;='DADOS e Estimativa'!S47,'DADOS e Estimativa'!S47&lt;='DADOS e Estimativa'!$AA47),'DADOS e Estimativa'!S47,"excluído*"),"")</f>
        <v/>
      </c>
      <c r="T174" s="198" t="str">
        <f>IF('DADOS e Estimativa'!T47&gt;0,IF(AND('DADOS e Estimativa'!$Z47&lt;='DADOS e Estimativa'!T47,'DADOS e Estimativa'!T47&lt;='DADOS e Estimativa'!$AA47),'DADOS e Estimativa'!T47,"excluído*"),"")</f>
        <v/>
      </c>
      <c r="U174" s="198" t="str">
        <f>IF('DADOS e Estimativa'!U47&gt;0,IF(AND('DADOS e Estimativa'!$Z47&lt;='DADOS e Estimativa'!U47,'DADOS e Estimativa'!U47&lt;='DADOS e Estimativa'!$AA47),'DADOS e Estimativa'!U47,"excluído*"),"")</f>
        <v/>
      </c>
      <c r="V174" s="198" t="str">
        <f>IF('DADOS e Estimativa'!V47&gt;0,IF(AND('DADOS e Estimativa'!$Z47&lt;='DADOS e Estimativa'!V47,'DADOS e Estimativa'!V47&lt;='DADOS e Estimativa'!$AA47),'DADOS e Estimativa'!V47,"excluído*"),"")</f>
        <v/>
      </c>
      <c r="W174" s="199" t="str">
        <f>IF('DADOS e Estimativa'!W47&gt;0,IF(AND('DADOS e Estimativa'!$Z47&lt;='DADOS e Estimativa'!W47,'DADOS e Estimativa'!W47&lt;='DADOS e Estimativa'!$AA47),'DADOS e Estimativa'!W47,"excluído*"),"")</f>
        <v/>
      </c>
      <c r="X174" s="177">
        <f t="shared" si="49"/>
        <v>7469.35</v>
      </c>
      <c r="Y174" s="167"/>
      <c r="Z174" s="210">
        <f t="shared" si="50"/>
        <v>37346.75</v>
      </c>
      <c r="AA174" s="142"/>
      <c r="AB174" s="169">
        <v>8085.0</v>
      </c>
      <c r="AC174" s="54">
        <f t="shared" si="51"/>
        <v>-0.07614718615</v>
      </c>
      <c r="AD174" s="170">
        <v>3.0</v>
      </c>
    </row>
    <row r="175">
      <c r="A175" s="195" t="str">
        <f>IF('DADOS e Estimativa'!A48="","",'DADOS e Estimativa'!A48)</f>
        <v>3-38</v>
      </c>
      <c r="B175" s="196" t="str">
        <f>IF('DADOS e Estimativa'!B48="","",'DADOS e Estimativa'!B48)</f>
        <v>Instalação item 37</v>
      </c>
      <c r="C175" s="197">
        <f>IF('DADOS e Estimativa'!C48="","",'DADOS e Estimativa'!C48)</f>
        <v>5</v>
      </c>
      <c r="D175" s="197" t="str">
        <f>IF('DADOS e Estimativa'!D48="","",'DADOS e Estimativa'!D48)</f>
        <v>unid.</v>
      </c>
      <c r="E175" s="198">
        <f>IF('DADOS e Estimativa'!E48&gt;0,IF(AND('DADOS e Estimativa'!$Z48&lt;='DADOS e Estimativa'!E48,'DADOS e Estimativa'!E48&lt;='DADOS e Estimativa'!$AA48),'DADOS e Estimativa'!E48,"excluído*"),"")</f>
        <v>2473.52</v>
      </c>
      <c r="F175" s="198" t="str">
        <f>IF('DADOS e Estimativa'!F48&gt;0,IF(AND('DADOS e Estimativa'!$Z48&lt;='DADOS e Estimativa'!F48,'DADOS e Estimativa'!F48&lt;='DADOS e Estimativa'!$AA48),'DADOS e Estimativa'!F48,"excluído*"),"")</f>
        <v>excluído*</v>
      </c>
      <c r="G175" s="198" t="str">
        <f>IF('DADOS e Estimativa'!G48&gt;0,IF(AND('DADOS e Estimativa'!$Z48&lt;='DADOS e Estimativa'!G48,'DADOS e Estimativa'!G48&lt;='DADOS e Estimativa'!$AA48),'DADOS e Estimativa'!G48,"excluído*"),"")</f>
        <v/>
      </c>
      <c r="H175" s="198" t="str">
        <f>IF('DADOS e Estimativa'!H48&gt;0,IF(AND('DADOS e Estimativa'!$Z48&lt;='DADOS e Estimativa'!H48,'DADOS e Estimativa'!H48&lt;='DADOS e Estimativa'!$AA48),'DADOS e Estimativa'!H48,"excluído*"),"")</f>
        <v/>
      </c>
      <c r="I175" s="198" t="str">
        <f>IF('DADOS e Estimativa'!I48&gt;0,IF(AND('DADOS e Estimativa'!$Z48&lt;='DADOS e Estimativa'!I48,'DADOS e Estimativa'!I48&lt;='DADOS e Estimativa'!$AA48),'DADOS e Estimativa'!I48,"excluído*"),"")</f>
        <v/>
      </c>
      <c r="J175" s="198">
        <f>IF('DADOS e Estimativa'!J48&gt;0,IF(AND('DADOS e Estimativa'!$Z48&lt;='DADOS e Estimativa'!J48,'DADOS e Estimativa'!J48&lt;='DADOS e Estimativa'!$AA48),'DADOS e Estimativa'!J48,"excluído*"),"")</f>
        <v>1131</v>
      </c>
      <c r="K175" s="198" t="str">
        <f>IF('DADOS e Estimativa'!K48&gt;0,IF(AND('DADOS e Estimativa'!$Z48&lt;='DADOS e Estimativa'!K48,'DADOS e Estimativa'!K48&lt;='DADOS e Estimativa'!$AA48),'DADOS e Estimativa'!K48,"excluído*"),"")</f>
        <v/>
      </c>
      <c r="L175" s="198" t="str">
        <f>IF('DADOS e Estimativa'!L48&gt;0,IF(AND('DADOS e Estimativa'!$Z48&lt;='DADOS e Estimativa'!L48,'DADOS e Estimativa'!L48&lt;='DADOS e Estimativa'!$AA48),'DADOS e Estimativa'!L48,"excluído*"),"")</f>
        <v/>
      </c>
      <c r="M175" s="198" t="str">
        <f>IF('DADOS e Estimativa'!M48&gt;0,IF(AND('DADOS e Estimativa'!$Z48&lt;='DADOS e Estimativa'!M48,'DADOS e Estimativa'!M48&lt;='DADOS e Estimativa'!$AA48),'DADOS e Estimativa'!M48,"excluído*"),"")</f>
        <v/>
      </c>
      <c r="N175" s="198" t="str">
        <f>IF('DADOS e Estimativa'!N48&gt;0,IF(AND('DADOS e Estimativa'!$Z48&lt;='DADOS e Estimativa'!N48,'DADOS e Estimativa'!N48&lt;='DADOS e Estimativa'!$AA48),'DADOS e Estimativa'!N48,"excluído*"),"")</f>
        <v/>
      </c>
      <c r="O175" s="198" t="str">
        <f>IF('DADOS e Estimativa'!O48&gt;0,IF(AND('DADOS e Estimativa'!$Z48&lt;='DADOS e Estimativa'!O48,'DADOS e Estimativa'!O48&lt;='DADOS e Estimativa'!$AA48),'DADOS e Estimativa'!O48,"excluído*"),"")</f>
        <v/>
      </c>
      <c r="P175" s="198" t="str">
        <f>IF('DADOS e Estimativa'!P48&gt;0,IF(AND('DADOS e Estimativa'!$Z48&lt;='DADOS e Estimativa'!P48,'DADOS e Estimativa'!P48&lt;='DADOS e Estimativa'!$AA48),'DADOS e Estimativa'!P48,"excluído*"),"")</f>
        <v/>
      </c>
      <c r="Q175" s="198" t="str">
        <f>IF('DADOS e Estimativa'!Q48&gt;0,IF(AND('DADOS e Estimativa'!$Z48&lt;='DADOS e Estimativa'!Q48,'DADOS e Estimativa'!Q48&lt;='DADOS e Estimativa'!$AA48),'DADOS e Estimativa'!Q48,"excluído*"),"")</f>
        <v/>
      </c>
      <c r="R175" s="198" t="str">
        <f>IF('DADOS e Estimativa'!R48&gt;0,IF(AND('DADOS e Estimativa'!$Z48&lt;='DADOS e Estimativa'!R48,'DADOS e Estimativa'!R48&lt;='DADOS e Estimativa'!$AA48),'DADOS e Estimativa'!R48,"excluído*"),"")</f>
        <v/>
      </c>
      <c r="S175" s="198" t="str">
        <f>IF('DADOS e Estimativa'!S48&gt;0,IF(AND('DADOS e Estimativa'!$Z48&lt;='DADOS e Estimativa'!S48,'DADOS e Estimativa'!S48&lt;='DADOS e Estimativa'!$AA48),'DADOS e Estimativa'!S48,"excluído*"),"")</f>
        <v/>
      </c>
      <c r="T175" s="198" t="str">
        <f>IF('DADOS e Estimativa'!T48&gt;0,IF(AND('DADOS e Estimativa'!$Z48&lt;='DADOS e Estimativa'!T48,'DADOS e Estimativa'!T48&lt;='DADOS e Estimativa'!$AA48),'DADOS e Estimativa'!T48,"excluído*"),"")</f>
        <v/>
      </c>
      <c r="U175" s="198" t="str">
        <f>IF('DADOS e Estimativa'!U48&gt;0,IF(AND('DADOS e Estimativa'!$Z48&lt;='DADOS e Estimativa'!U48,'DADOS e Estimativa'!U48&lt;='DADOS e Estimativa'!$AA48),'DADOS e Estimativa'!U48,"excluído*"),"")</f>
        <v/>
      </c>
      <c r="V175" s="198" t="str">
        <f>IF('DADOS e Estimativa'!V48&gt;0,IF(AND('DADOS e Estimativa'!$Z48&lt;='DADOS e Estimativa'!V48,'DADOS e Estimativa'!V48&lt;='DADOS e Estimativa'!$AA48),'DADOS e Estimativa'!V48,"excluído*"),"")</f>
        <v/>
      </c>
      <c r="W175" s="199" t="str">
        <f>IF('DADOS e Estimativa'!W48&gt;0,IF(AND('DADOS e Estimativa'!$Z48&lt;='DADOS e Estimativa'!W48,'DADOS e Estimativa'!W48&lt;='DADOS e Estimativa'!$AA48),'DADOS e Estimativa'!W48,"excluído*"),"")</f>
        <v/>
      </c>
      <c r="X175" s="177">
        <f t="shared" si="49"/>
        <v>1802.26</v>
      </c>
      <c r="Y175" s="167"/>
      <c r="Z175" s="210">
        <f t="shared" si="50"/>
        <v>9011.3</v>
      </c>
      <c r="AA175" s="142"/>
      <c r="AB175" s="169">
        <v>2680.0</v>
      </c>
      <c r="AC175" s="54">
        <f t="shared" si="51"/>
        <v>-0.3275149254</v>
      </c>
      <c r="AD175" s="170">
        <v>3.0</v>
      </c>
    </row>
    <row r="176">
      <c r="A176" s="189" t="str">
        <f>IF('DADOS e Estimativa'!A49="","",'DADOS e Estimativa'!A49)</f>
        <v>3-39</v>
      </c>
      <c r="B176" s="190" t="str">
        <f>IF('DADOS e Estimativa'!B49="","",'DADOS e Estimativa'!B49)</f>
        <v>Split Piso-Teto 33.000 a 36.000 BTU's</v>
      </c>
      <c r="C176" s="191">
        <f>IF('DADOS e Estimativa'!C49="","",'DADOS e Estimativa'!C49)</f>
        <v>2</v>
      </c>
      <c r="D176" s="191" t="str">
        <f>IF('DADOS e Estimativa'!D49="","",'DADOS e Estimativa'!D49)</f>
        <v>unid.</v>
      </c>
      <c r="E176" s="192">
        <f>IF('DADOS e Estimativa'!E49&gt;0,IF(AND('DADOS e Estimativa'!$Z49&lt;='DADOS e Estimativa'!E49,'DADOS e Estimativa'!E49&lt;='DADOS e Estimativa'!$AA49),'DADOS e Estimativa'!E49,"excluído*"),"")</f>
        <v>7276</v>
      </c>
      <c r="F176" s="192" t="str">
        <f>IF('DADOS e Estimativa'!F49&gt;0,IF(AND('DADOS e Estimativa'!$Z49&lt;='DADOS e Estimativa'!F49,'DADOS e Estimativa'!F49&lt;='DADOS e Estimativa'!$AA49),'DADOS e Estimativa'!F49,"excluído*"),"")</f>
        <v>excluído*</v>
      </c>
      <c r="G176" s="192">
        <f>IF('DADOS e Estimativa'!G49&gt;0,IF(AND('DADOS e Estimativa'!$Z49&lt;='DADOS e Estimativa'!G49,'DADOS e Estimativa'!G49&lt;='DADOS e Estimativa'!$AA49),'DADOS e Estimativa'!G49,"excluído*"),"")</f>
        <v>7590</v>
      </c>
      <c r="H176" s="192">
        <f>IF('DADOS e Estimativa'!H49&gt;0,IF(AND('DADOS e Estimativa'!$Z49&lt;='DADOS e Estimativa'!H49,'DADOS e Estimativa'!H49&lt;='DADOS e Estimativa'!$AA49),'DADOS e Estimativa'!H49,"excluído*"),"")</f>
        <v>7799</v>
      </c>
      <c r="I176" s="192" t="str">
        <f>IF('DADOS e Estimativa'!I49&gt;0,IF(AND('DADOS e Estimativa'!$Z49&lt;='DADOS e Estimativa'!I49,'DADOS e Estimativa'!I49&lt;='DADOS e Estimativa'!$AA49),'DADOS e Estimativa'!I49,"excluído*"),"")</f>
        <v/>
      </c>
      <c r="J176" s="192">
        <f>IF('DADOS e Estimativa'!J49&gt;0,IF(AND('DADOS e Estimativa'!$Z49&lt;='DADOS e Estimativa'!J49,'DADOS e Estimativa'!J49&lt;='DADOS e Estimativa'!$AA49),'DADOS e Estimativa'!J49,"excluído*"),"")</f>
        <v>5200</v>
      </c>
      <c r="K176" s="192">
        <f>IF('DADOS e Estimativa'!K49&gt;0,IF(AND('DADOS e Estimativa'!$Z49&lt;='DADOS e Estimativa'!K49,'DADOS e Estimativa'!K49&lt;='DADOS e Estimativa'!$AA49),'DADOS e Estimativa'!K49,"excluído*"),"")</f>
        <v>7763.79</v>
      </c>
      <c r="L176" s="192" t="str">
        <f>IF('DADOS e Estimativa'!L49&gt;0,IF(AND('DADOS e Estimativa'!$Z49&lt;='DADOS e Estimativa'!L49,'DADOS e Estimativa'!L49&lt;='DADOS e Estimativa'!$AA49),'DADOS e Estimativa'!L49,"excluído*"),"")</f>
        <v/>
      </c>
      <c r="M176" s="192" t="str">
        <f>IF('DADOS e Estimativa'!M49&gt;0,IF(AND('DADOS e Estimativa'!$Z49&lt;='DADOS e Estimativa'!M49,'DADOS e Estimativa'!M49&lt;='DADOS e Estimativa'!$AA49),'DADOS e Estimativa'!M49,"excluído*"),"")</f>
        <v/>
      </c>
      <c r="N176" s="192" t="str">
        <f>IF('DADOS e Estimativa'!N49&gt;0,IF(AND('DADOS e Estimativa'!$Z49&lt;='DADOS e Estimativa'!N49,'DADOS e Estimativa'!N49&lt;='DADOS e Estimativa'!$AA49),'DADOS e Estimativa'!N49,"excluído*"),"")</f>
        <v/>
      </c>
      <c r="O176" s="192" t="str">
        <f>IF('DADOS e Estimativa'!O49&gt;0,IF(AND('DADOS e Estimativa'!$Z49&lt;='DADOS e Estimativa'!O49,'DADOS e Estimativa'!O49&lt;='DADOS e Estimativa'!$AA49),'DADOS e Estimativa'!O49,"excluído*"),"")</f>
        <v/>
      </c>
      <c r="P176" s="192" t="str">
        <f>IF('DADOS e Estimativa'!P49&gt;0,IF(AND('DADOS e Estimativa'!$Z49&lt;='DADOS e Estimativa'!P49,'DADOS e Estimativa'!P49&lt;='DADOS e Estimativa'!$AA49),'DADOS e Estimativa'!P49,"excluído*"),"")</f>
        <v/>
      </c>
      <c r="Q176" s="192" t="str">
        <f>IF('DADOS e Estimativa'!Q49&gt;0,IF(AND('DADOS e Estimativa'!$Z49&lt;='DADOS e Estimativa'!Q49,'DADOS e Estimativa'!Q49&lt;='DADOS e Estimativa'!$AA49),'DADOS e Estimativa'!Q49,"excluído*"),"")</f>
        <v/>
      </c>
      <c r="R176" s="192" t="str">
        <f>IF('DADOS e Estimativa'!R49&gt;0,IF(AND('DADOS e Estimativa'!$Z49&lt;='DADOS e Estimativa'!R49,'DADOS e Estimativa'!R49&lt;='DADOS e Estimativa'!$AA49),'DADOS e Estimativa'!R49,"excluído*"),"")</f>
        <v/>
      </c>
      <c r="S176" s="192" t="str">
        <f>IF('DADOS e Estimativa'!S49&gt;0,IF(AND('DADOS e Estimativa'!$Z49&lt;='DADOS e Estimativa'!S49,'DADOS e Estimativa'!S49&lt;='DADOS e Estimativa'!$AA49),'DADOS e Estimativa'!S49,"excluído*"),"")</f>
        <v/>
      </c>
      <c r="T176" s="192" t="str">
        <f>IF('DADOS e Estimativa'!T49&gt;0,IF(AND('DADOS e Estimativa'!$Z49&lt;='DADOS e Estimativa'!T49,'DADOS e Estimativa'!T49&lt;='DADOS e Estimativa'!$AA49),'DADOS e Estimativa'!T49,"excluído*"),"")</f>
        <v/>
      </c>
      <c r="U176" s="192" t="str">
        <f>IF('DADOS e Estimativa'!U49&gt;0,IF(AND('DADOS e Estimativa'!$Z49&lt;='DADOS e Estimativa'!U49,'DADOS e Estimativa'!U49&lt;='DADOS e Estimativa'!$AA49),'DADOS e Estimativa'!U49,"excluído*"),"")</f>
        <v/>
      </c>
      <c r="V176" s="192" t="str">
        <f>IF('DADOS e Estimativa'!V49&gt;0,IF(AND('DADOS e Estimativa'!$Z49&lt;='DADOS e Estimativa'!V49,'DADOS e Estimativa'!V49&lt;='DADOS e Estimativa'!$AA49),'DADOS e Estimativa'!V49,"excluído*"),"")</f>
        <v/>
      </c>
      <c r="W176" s="193" t="str">
        <f>IF('DADOS e Estimativa'!W49&gt;0,IF(AND('DADOS e Estimativa'!$Z49&lt;='DADOS e Estimativa'!W49,'DADOS e Estimativa'!W49&lt;='DADOS e Estimativa'!$AA49),'DADOS e Estimativa'!W49,"excluído*"),"")</f>
        <v/>
      </c>
      <c r="X176" s="166">
        <f t="shared" si="49"/>
        <v>7125.76</v>
      </c>
      <c r="Y176" s="167"/>
      <c r="Z176" s="209">
        <f t="shared" si="50"/>
        <v>14251.52</v>
      </c>
      <c r="AA176" s="167"/>
      <c r="AB176" s="169">
        <v>7169.0</v>
      </c>
      <c r="AC176" s="54">
        <f t="shared" si="51"/>
        <v>-0.00603152462</v>
      </c>
      <c r="AD176" s="170">
        <v>3.0</v>
      </c>
    </row>
    <row r="177">
      <c r="A177" s="189" t="str">
        <f>IF('DADOS e Estimativa'!A50="","",'DADOS e Estimativa'!A50)</f>
        <v>3-40</v>
      </c>
      <c r="B177" s="190" t="str">
        <f>IF('DADOS e Estimativa'!B50="","",'DADOS e Estimativa'!B50)</f>
        <v>Instalação item 39</v>
      </c>
      <c r="C177" s="191">
        <f>IF('DADOS e Estimativa'!C50="","",'DADOS e Estimativa'!C50)</f>
        <v>2</v>
      </c>
      <c r="D177" s="191" t="str">
        <f>IF('DADOS e Estimativa'!D50="","",'DADOS e Estimativa'!D50)</f>
        <v>unid.</v>
      </c>
      <c r="E177" s="192">
        <f>IF('DADOS e Estimativa'!E50&gt;0,IF(AND('DADOS e Estimativa'!$Z50&lt;='DADOS e Estimativa'!E50,'DADOS e Estimativa'!E50&lt;='DADOS e Estimativa'!$AA50),'DADOS e Estimativa'!E50,"excluído*"),"")</f>
        <v>2473.52</v>
      </c>
      <c r="F177" s="192" t="str">
        <f>IF('DADOS e Estimativa'!F50&gt;0,IF(AND('DADOS e Estimativa'!$Z50&lt;='DADOS e Estimativa'!F50,'DADOS e Estimativa'!F50&lt;='DADOS e Estimativa'!$AA50),'DADOS e Estimativa'!F50,"excluído*"),"")</f>
        <v>excluído*</v>
      </c>
      <c r="G177" s="192" t="str">
        <f>IF('DADOS e Estimativa'!G50&gt;0,IF(AND('DADOS e Estimativa'!$Z50&lt;='DADOS e Estimativa'!G50,'DADOS e Estimativa'!G50&lt;='DADOS e Estimativa'!$AA50),'DADOS e Estimativa'!G50,"excluído*"),"")</f>
        <v/>
      </c>
      <c r="H177" s="192" t="str">
        <f>IF('DADOS e Estimativa'!H50&gt;0,IF(AND('DADOS e Estimativa'!$Z50&lt;='DADOS e Estimativa'!H50,'DADOS e Estimativa'!H50&lt;='DADOS e Estimativa'!$AA50),'DADOS e Estimativa'!H50,"excluído*"),"")</f>
        <v/>
      </c>
      <c r="I177" s="192" t="str">
        <f>IF('DADOS e Estimativa'!I50&gt;0,IF(AND('DADOS e Estimativa'!$Z50&lt;='DADOS e Estimativa'!I50,'DADOS e Estimativa'!I50&lt;='DADOS e Estimativa'!$AA50),'DADOS e Estimativa'!I50,"excluído*"),"")</f>
        <v/>
      </c>
      <c r="J177" s="192">
        <f>IF('DADOS e Estimativa'!J50&gt;0,IF(AND('DADOS e Estimativa'!$Z50&lt;='DADOS e Estimativa'!J50,'DADOS e Estimativa'!J50&lt;='DADOS e Estimativa'!$AA50),'DADOS e Estimativa'!J50,"excluído*"),"")</f>
        <v>1131</v>
      </c>
      <c r="K177" s="192" t="str">
        <f>IF('DADOS e Estimativa'!K50&gt;0,IF(AND('DADOS e Estimativa'!$Z50&lt;='DADOS e Estimativa'!K50,'DADOS e Estimativa'!K50&lt;='DADOS e Estimativa'!$AA50),'DADOS e Estimativa'!K50,"excluído*"),"")</f>
        <v/>
      </c>
      <c r="L177" s="192" t="str">
        <f>IF('DADOS e Estimativa'!L50&gt;0,IF(AND('DADOS e Estimativa'!$Z50&lt;='DADOS e Estimativa'!L50,'DADOS e Estimativa'!L50&lt;='DADOS e Estimativa'!$AA50),'DADOS e Estimativa'!L50,"excluído*"),"")</f>
        <v/>
      </c>
      <c r="M177" s="192" t="str">
        <f>IF('DADOS e Estimativa'!M50&gt;0,IF(AND('DADOS e Estimativa'!$Z50&lt;='DADOS e Estimativa'!M50,'DADOS e Estimativa'!M50&lt;='DADOS e Estimativa'!$AA50),'DADOS e Estimativa'!M50,"excluído*"),"")</f>
        <v/>
      </c>
      <c r="N177" s="192" t="str">
        <f>IF('DADOS e Estimativa'!N50&gt;0,IF(AND('DADOS e Estimativa'!$Z50&lt;='DADOS e Estimativa'!N50,'DADOS e Estimativa'!N50&lt;='DADOS e Estimativa'!$AA50),'DADOS e Estimativa'!N50,"excluído*"),"")</f>
        <v/>
      </c>
      <c r="O177" s="192" t="str">
        <f>IF('DADOS e Estimativa'!O50&gt;0,IF(AND('DADOS e Estimativa'!$Z50&lt;='DADOS e Estimativa'!O50,'DADOS e Estimativa'!O50&lt;='DADOS e Estimativa'!$AA50),'DADOS e Estimativa'!O50,"excluído*"),"")</f>
        <v/>
      </c>
      <c r="P177" s="192" t="str">
        <f>IF('DADOS e Estimativa'!P50&gt;0,IF(AND('DADOS e Estimativa'!$Z50&lt;='DADOS e Estimativa'!P50,'DADOS e Estimativa'!P50&lt;='DADOS e Estimativa'!$AA50),'DADOS e Estimativa'!P50,"excluído*"),"")</f>
        <v/>
      </c>
      <c r="Q177" s="192" t="str">
        <f>IF('DADOS e Estimativa'!Q50&gt;0,IF(AND('DADOS e Estimativa'!$Z50&lt;='DADOS e Estimativa'!Q50,'DADOS e Estimativa'!Q50&lt;='DADOS e Estimativa'!$AA50),'DADOS e Estimativa'!Q50,"excluído*"),"")</f>
        <v/>
      </c>
      <c r="R177" s="192" t="str">
        <f>IF('DADOS e Estimativa'!R50&gt;0,IF(AND('DADOS e Estimativa'!$Z50&lt;='DADOS e Estimativa'!R50,'DADOS e Estimativa'!R50&lt;='DADOS e Estimativa'!$AA50),'DADOS e Estimativa'!R50,"excluído*"),"")</f>
        <v/>
      </c>
      <c r="S177" s="192" t="str">
        <f>IF('DADOS e Estimativa'!S50&gt;0,IF(AND('DADOS e Estimativa'!$Z50&lt;='DADOS e Estimativa'!S50,'DADOS e Estimativa'!S50&lt;='DADOS e Estimativa'!$AA50),'DADOS e Estimativa'!S50,"excluído*"),"")</f>
        <v/>
      </c>
      <c r="T177" s="192" t="str">
        <f>IF('DADOS e Estimativa'!T50&gt;0,IF(AND('DADOS e Estimativa'!$Z50&lt;='DADOS e Estimativa'!T50,'DADOS e Estimativa'!T50&lt;='DADOS e Estimativa'!$AA50),'DADOS e Estimativa'!T50,"excluído*"),"")</f>
        <v/>
      </c>
      <c r="U177" s="192" t="str">
        <f>IF('DADOS e Estimativa'!U50&gt;0,IF(AND('DADOS e Estimativa'!$Z50&lt;='DADOS e Estimativa'!U50,'DADOS e Estimativa'!U50&lt;='DADOS e Estimativa'!$AA50),'DADOS e Estimativa'!U50,"excluído*"),"")</f>
        <v/>
      </c>
      <c r="V177" s="192" t="str">
        <f>IF('DADOS e Estimativa'!V50&gt;0,IF(AND('DADOS e Estimativa'!$Z50&lt;='DADOS e Estimativa'!V50,'DADOS e Estimativa'!V50&lt;='DADOS e Estimativa'!$AA50),'DADOS e Estimativa'!V50,"excluído*"),"")</f>
        <v/>
      </c>
      <c r="W177" s="193" t="str">
        <f>IF('DADOS e Estimativa'!W50&gt;0,IF(AND('DADOS e Estimativa'!$Z50&lt;='DADOS e Estimativa'!W50,'DADOS e Estimativa'!W50&lt;='DADOS e Estimativa'!$AA50),'DADOS e Estimativa'!W50,"excluído*"),"")</f>
        <v/>
      </c>
      <c r="X177" s="166">
        <f t="shared" si="49"/>
        <v>1802.26</v>
      </c>
      <c r="Y177" s="167"/>
      <c r="Z177" s="209">
        <f t="shared" si="50"/>
        <v>3604.52</v>
      </c>
      <c r="AA177" s="167"/>
      <c r="AB177" s="169">
        <v>3180.0</v>
      </c>
      <c r="AC177" s="54">
        <f t="shared" si="51"/>
        <v>-0.4332515723</v>
      </c>
      <c r="AD177" s="170">
        <v>3.0</v>
      </c>
    </row>
    <row r="178">
      <c r="A178" s="195" t="str">
        <f>IF('DADOS e Estimativa'!A51="","",'DADOS e Estimativa'!A51)</f>
        <v>3-41</v>
      </c>
      <c r="B178" s="196" t="str">
        <f>IF('DADOS e Estimativa'!B51="","",'DADOS e Estimativa'!B51)</f>
        <v>Slipt-Cassete  22.000 a 24.000 BTU's</v>
      </c>
      <c r="C178" s="197">
        <f>IF('DADOS e Estimativa'!C51="","",'DADOS e Estimativa'!C51)</f>
        <v>2</v>
      </c>
      <c r="D178" s="197" t="str">
        <f>IF('DADOS e Estimativa'!D51="","",'DADOS e Estimativa'!D51)</f>
        <v>unid.</v>
      </c>
      <c r="E178" s="198">
        <f>IF('DADOS e Estimativa'!E51&gt;0,IF(AND('DADOS e Estimativa'!$Z51&lt;='DADOS e Estimativa'!E51,'DADOS e Estimativa'!E51&lt;='DADOS e Estimativa'!$AA51),'DADOS e Estimativa'!E51,"excluído*"),"")</f>
        <v>7456.55</v>
      </c>
      <c r="F178" s="198" t="str">
        <f>IF('DADOS e Estimativa'!F51&gt;0,IF(AND('DADOS e Estimativa'!$Z51&lt;='DADOS e Estimativa'!F51,'DADOS e Estimativa'!F51&lt;='DADOS e Estimativa'!$AA51),'DADOS e Estimativa'!F51,"excluído*"),"")</f>
        <v>excluído*</v>
      </c>
      <c r="G178" s="198">
        <f>IF('DADOS e Estimativa'!G51&gt;0,IF(AND('DADOS e Estimativa'!$Z51&lt;='DADOS e Estimativa'!G51,'DADOS e Estimativa'!G51&lt;='DADOS e Estimativa'!$AA51),'DADOS e Estimativa'!G51,"excluído*"),"")</f>
        <v>7500</v>
      </c>
      <c r="H178" s="198">
        <f>IF('DADOS e Estimativa'!H51&gt;0,IF(AND('DADOS e Estimativa'!$Z51&lt;='DADOS e Estimativa'!H51,'DADOS e Estimativa'!H51&lt;='DADOS e Estimativa'!$AA51),'DADOS e Estimativa'!H51,"excluído*"),"")</f>
        <v>8089</v>
      </c>
      <c r="I178" s="198" t="str">
        <f>IF('DADOS e Estimativa'!I51&gt;0,IF(AND('DADOS e Estimativa'!$Z51&lt;='DADOS e Estimativa'!I51,'DADOS e Estimativa'!I51&lt;='DADOS e Estimativa'!$AA51),'DADOS e Estimativa'!I51,"excluído*"),"")</f>
        <v/>
      </c>
      <c r="J178" s="198">
        <f>IF('DADOS e Estimativa'!J51&gt;0,IF(AND('DADOS e Estimativa'!$Z51&lt;='DADOS e Estimativa'!J51,'DADOS e Estimativa'!J51&lt;='DADOS e Estimativa'!$AA51),'DADOS e Estimativa'!J51,"excluído*"),"")</f>
        <v>8228</v>
      </c>
      <c r="K178" s="198" t="str">
        <f>IF('DADOS e Estimativa'!K51&gt;0,IF(AND('DADOS e Estimativa'!$Z51&lt;='DADOS e Estimativa'!K51,'DADOS e Estimativa'!K51&lt;='DADOS e Estimativa'!$AA51),'DADOS e Estimativa'!K51,"excluído*"),"")</f>
        <v>excluído*</v>
      </c>
      <c r="L178" s="198" t="str">
        <f>IF('DADOS e Estimativa'!L51&gt;0,IF(AND('DADOS e Estimativa'!$Z51&lt;='DADOS e Estimativa'!L51,'DADOS e Estimativa'!L51&lt;='DADOS e Estimativa'!$AA51),'DADOS e Estimativa'!L51,"excluído*"),"")</f>
        <v/>
      </c>
      <c r="M178" s="198" t="str">
        <f>IF('DADOS e Estimativa'!M51&gt;0,IF(AND('DADOS e Estimativa'!$Z51&lt;='DADOS e Estimativa'!M51,'DADOS e Estimativa'!M51&lt;='DADOS e Estimativa'!$AA51),'DADOS e Estimativa'!M51,"excluído*"),"")</f>
        <v/>
      </c>
      <c r="N178" s="198" t="str">
        <f>IF('DADOS e Estimativa'!N51&gt;0,IF(AND('DADOS e Estimativa'!$Z51&lt;='DADOS e Estimativa'!N51,'DADOS e Estimativa'!N51&lt;='DADOS e Estimativa'!$AA51),'DADOS e Estimativa'!N51,"excluído*"),"")</f>
        <v/>
      </c>
      <c r="O178" s="198" t="str">
        <f>IF('DADOS e Estimativa'!O51&gt;0,IF(AND('DADOS e Estimativa'!$Z51&lt;='DADOS e Estimativa'!O51,'DADOS e Estimativa'!O51&lt;='DADOS e Estimativa'!$AA51),'DADOS e Estimativa'!O51,"excluído*"),"")</f>
        <v/>
      </c>
      <c r="P178" s="198" t="str">
        <f>IF('DADOS e Estimativa'!P51&gt;0,IF(AND('DADOS e Estimativa'!$Z51&lt;='DADOS e Estimativa'!P51,'DADOS e Estimativa'!P51&lt;='DADOS e Estimativa'!$AA51),'DADOS e Estimativa'!P51,"excluído*"),"")</f>
        <v/>
      </c>
      <c r="Q178" s="198" t="str">
        <f>IF('DADOS e Estimativa'!Q51&gt;0,IF(AND('DADOS e Estimativa'!$Z51&lt;='DADOS e Estimativa'!Q51,'DADOS e Estimativa'!Q51&lt;='DADOS e Estimativa'!$AA51),'DADOS e Estimativa'!Q51,"excluído*"),"")</f>
        <v/>
      </c>
      <c r="R178" s="198" t="str">
        <f>IF('DADOS e Estimativa'!R51&gt;0,IF(AND('DADOS e Estimativa'!$Z51&lt;='DADOS e Estimativa'!R51,'DADOS e Estimativa'!R51&lt;='DADOS e Estimativa'!$AA51),'DADOS e Estimativa'!R51,"excluído*"),"")</f>
        <v/>
      </c>
      <c r="S178" s="198" t="str">
        <f>IF('DADOS e Estimativa'!S51&gt;0,IF(AND('DADOS e Estimativa'!$Z51&lt;='DADOS e Estimativa'!S51,'DADOS e Estimativa'!S51&lt;='DADOS e Estimativa'!$AA51),'DADOS e Estimativa'!S51,"excluído*"),"")</f>
        <v/>
      </c>
      <c r="T178" s="198" t="str">
        <f>IF('DADOS e Estimativa'!T51&gt;0,IF(AND('DADOS e Estimativa'!$Z51&lt;='DADOS e Estimativa'!T51,'DADOS e Estimativa'!T51&lt;='DADOS e Estimativa'!$AA51),'DADOS e Estimativa'!T51,"excluído*"),"")</f>
        <v/>
      </c>
      <c r="U178" s="198" t="str">
        <f>IF('DADOS e Estimativa'!U51&gt;0,IF(AND('DADOS e Estimativa'!$Z51&lt;='DADOS e Estimativa'!U51,'DADOS e Estimativa'!U51&lt;='DADOS e Estimativa'!$AA51),'DADOS e Estimativa'!U51,"excluído*"),"")</f>
        <v/>
      </c>
      <c r="V178" s="198" t="str">
        <f>IF('DADOS e Estimativa'!V51&gt;0,IF(AND('DADOS e Estimativa'!$Z51&lt;='DADOS e Estimativa'!V51,'DADOS e Estimativa'!V51&lt;='DADOS e Estimativa'!$AA51),'DADOS e Estimativa'!V51,"excluído*"),"")</f>
        <v/>
      </c>
      <c r="W178" s="199" t="str">
        <f>IF('DADOS e Estimativa'!W51&gt;0,IF(AND('DADOS e Estimativa'!$Z51&lt;='DADOS e Estimativa'!W51,'DADOS e Estimativa'!W51&lt;='DADOS e Estimativa'!$AA51),'DADOS e Estimativa'!W51,"excluído*"),"")</f>
        <v/>
      </c>
      <c r="X178" s="177">
        <f t="shared" si="49"/>
        <v>7818.39</v>
      </c>
      <c r="Y178" s="167"/>
      <c r="Z178" s="210">
        <f t="shared" si="50"/>
        <v>15636.78</v>
      </c>
      <c r="AA178" s="142"/>
      <c r="AB178" s="169">
        <v>8677.0</v>
      </c>
      <c r="AC178" s="54">
        <f t="shared" si="51"/>
        <v>-0.0989524029</v>
      </c>
      <c r="AD178" s="170">
        <v>3.0</v>
      </c>
    </row>
    <row r="179">
      <c r="A179" s="195" t="str">
        <f>IF('DADOS e Estimativa'!A52="","",'DADOS e Estimativa'!A52)</f>
        <v>3-42</v>
      </c>
      <c r="B179" s="196" t="str">
        <f>IF('DADOS e Estimativa'!B52="","",'DADOS e Estimativa'!B52)</f>
        <v>Instalação item 41</v>
      </c>
      <c r="C179" s="197">
        <f>IF('DADOS e Estimativa'!C52="","",'DADOS e Estimativa'!C52)</f>
        <v>2</v>
      </c>
      <c r="D179" s="197" t="str">
        <f>IF('DADOS e Estimativa'!D52="","",'DADOS e Estimativa'!D52)</f>
        <v>unid.</v>
      </c>
      <c r="E179" s="198">
        <f>IF('DADOS e Estimativa'!E52&gt;0,IF(AND('DADOS e Estimativa'!$Z52&lt;='DADOS e Estimativa'!E52,'DADOS e Estimativa'!E52&lt;='DADOS e Estimativa'!$AA52),'DADOS e Estimativa'!E52,"excluído*"),"")</f>
        <v>2673.52</v>
      </c>
      <c r="F179" s="198" t="str">
        <f>IF('DADOS e Estimativa'!F52&gt;0,IF(AND('DADOS e Estimativa'!$Z52&lt;='DADOS e Estimativa'!F52,'DADOS e Estimativa'!F52&lt;='DADOS e Estimativa'!$AA52),'DADOS e Estimativa'!F52,"excluído*"),"")</f>
        <v>excluído*</v>
      </c>
      <c r="G179" s="198" t="str">
        <f>IF('DADOS e Estimativa'!G52&gt;0,IF(AND('DADOS e Estimativa'!$Z52&lt;='DADOS e Estimativa'!G52,'DADOS e Estimativa'!G52&lt;='DADOS e Estimativa'!$AA52),'DADOS e Estimativa'!G52,"excluído*"),"")</f>
        <v/>
      </c>
      <c r="H179" s="198" t="str">
        <f>IF('DADOS e Estimativa'!H52&gt;0,IF(AND('DADOS e Estimativa'!$Z52&lt;='DADOS e Estimativa'!H52,'DADOS e Estimativa'!H52&lt;='DADOS e Estimativa'!$AA52),'DADOS e Estimativa'!H52,"excluído*"),"")</f>
        <v/>
      </c>
      <c r="I179" s="198">
        <f>IF('DADOS e Estimativa'!I52&gt;0,IF(AND('DADOS e Estimativa'!$Z52&lt;='DADOS e Estimativa'!I52,'DADOS e Estimativa'!I52&lt;='DADOS e Estimativa'!$AA52),'DADOS e Estimativa'!I52,"excluído*"),"")</f>
        <v>1316</v>
      </c>
      <c r="J179" s="198" t="str">
        <f>IF('DADOS e Estimativa'!J52&gt;0,IF(AND('DADOS e Estimativa'!$Z52&lt;='DADOS e Estimativa'!J52,'DADOS e Estimativa'!J52&lt;='DADOS e Estimativa'!$AA52),'DADOS e Estimativa'!J52,"excluído*"),"")</f>
        <v/>
      </c>
      <c r="K179" s="198" t="str">
        <f>IF('DADOS e Estimativa'!K52&gt;0,IF(AND('DADOS e Estimativa'!$Z52&lt;='DADOS e Estimativa'!K52,'DADOS e Estimativa'!K52&lt;='DADOS e Estimativa'!$AA52),'DADOS e Estimativa'!K52,"excluído*"),"")</f>
        <v/>
      </c>
      <c r="L179" s="198" t="str">
        <f>IF('DADOS e Estimativa'!L52&gt;0,IF(AND('DADOS e Estimativa'!$Z52&lt;='DADOS e Estimativa'!L52,'DADOS e Estimativa'!L52&lt;='DADOS e Estimativa'!$AA52),'DADOS e Estimativa'!L52,"excluído*"),"")</f>
        <v/>
      </c>
      <c r="M179" s="198" t="str">
        <f>IF('DADOS e Estimativa'!M52&gt;0,IF(AND('DADOS e Estimativa'!$Z52&lt;='DADOS e Estimativa'!M52,'DADOS e Estimativa'!M52&lt;='DADOS e Estimativa'!$AA52),'DADOS e Estimativa'!M52,"excluído*"),"")</f>
        <v/>
      </c>
      <c r="N179" s="198" t="str">
        <f>IF('DADOS e Estimativa'!N52&gt;0,IF(AND('DADOS e Estimativa'!$Z52&lt;='DADOS e Estimativa'!N52,'DADOS e Estimativa'!N52&lt;='DADOS e Estimativa'!$AA52),'DADOS e Estimativa'!N52,"excluído*"),"")</f>
        <v/>
      </c>
      <c r="O179" s="198" t="str">
        <f>IF('DADOS e Estimativa'!O52&gt;0,IF(AND('DADOS e Estimativa'!$Z52&lt;='DADOS e Estimativa'!O52,'DADOS e Estimativa'!O52&lt;='DADOS e Estimativa'!$AA52),'DADOS e Estimativa'!O52,"excluído*"),"")</f>
        <v/>
      </c>
      <c r="P179" s="198" t="str">
        <f>IF('DADOS e Estimativa'!P52&gt;0,IF(AND('DADOS e Estimativa'!$Z52&lt;='DADOS e Estimativa'!P52,'DADOS e Estimativa'!P52&lt;='DADOS e Estimativa'!$AA52),'DADOS e Estimativa'!P52,"excluído*"),"")</f>
        <v/>
      </c>
      <c r="Q179" s="198" t="str">
        <f>IF('DADOS e Estimativa'!Q52&gt;0,IF(AND('DADOS e Estimativa'!$Z52&lt;='DADOS e Estimativa'!Q52,'DADOS e Estimativa'!Q52&lt;='DADOS e Estimativa'!$AA52),'DADOS e Estimativa'!Q52,"excluído*"),"")</f>
        <v/>
      </c>
      <c r="R179" s="198" t="str">
        <f>IF('DADOS e Estimativa'!R52&gt;0,IF(AND('DADOS e Estimativa'!$Z52&lt;='DADOS e Estimativa'!R52,'DADOS e Estimativa'!R52&lt;='DADOS e Estimativa'!$AA52),'DADOS e Estimativa'!R52,"excluído*"),"")</f>
        <v/>
      </c>
      <c r="S179" s="198" t="str">
        <f>IF('DADOS e Estimativa'!S52&gt;0,IF(AND('DADOS e Estimativa'!$Z52&lt;='DADOS e Estimativa'!S52,'DADOS e Estimativa'!S52&lt;='DADOS e Estimativa'!$AA52),'DADOS e Estimativa'!S52,"excluído*"),"")</f>
        <v/>
      </c>
      <c r="T179" s="198" t="str">
        <f>IF('DADOS e Estimativa'!T52&gt;0,IF(AND('DADOS e Estimativa'!$Z52&lt;='DADOS e Estimativa'!T52,'DADOS e Estimativa'!T52&lt;='DADOS e Estimativa'!$AA52),'DADOS e Estimativa'!T52,"excluído*"),"")</f>
        <v/>
      </c>
      <c r="U179" s="198" t="str">
        <f>IF('DADOS e Estimativa'!U52&gt;0,IF(AND('DADOS e Estimativa'!$Z52&lt;='DADOS e Estimativa'!U52,'DADOS e Estimativa'!U52&lt;='DADOS e Estimativa'!$AA52),'DADOS e Estimativa'!U52,"excluído*"),"")</f>
        <v/>
      </c>
      <c r="V179" s="198" t="str">
        <f>IF('DADOS e Estimativa'!V52&gt;0,IF(AND('DADOS e Estimativa'!$Z52&lt;='DADOS e Estimativa'!V52,'DADOS e Estimativa'!V52&lt;='DADOS e Estimativa'!$AA52),'DADOS e Estimativa'!V52,"excluído*"),"")</f>
        <v/>
      </c>
      <c r="W179" s="199" t="str">
        <f>IF('DADOS e Estimativa'!W52&gt;0,IF(AND('DADOS e Estimativa'!$Z52&lt;='DADOS e Estimativa'!W52,'DADOS e Estimativa'!W52&lt;='DADOS e Estimativa'!$AA52),'DADOS e Estimativa'!W52,"excluído*"),"")</f>
        <v/>
      </c>
      <c r="X179" s="177">
        <f t="shared" si="49"/>
        <v>1994.76</v>
      </c>
      <c r="Y179" s="167"/>
      <c r="Z179" s="210">
        <f t="shared" si="50"/>
        <v>3989.52</v>
      </c>
      <c r="AA179" s="142"/>
      <c r="AB179" s="169">
        <v>2180.0</v>
      </c>
      <c r="AC179" s="54">
        <f t="shared" si="51"/>
        <v>-0.08497247706</v>
      </c>
      <c r="AD179" s="170">
        <v>3.0</v>
      </c>
    </row>
    <row r="180">
      <c r="A180" s="189" t="str">
        <f>IF('DADOS e Estimativa'!A53="","",'DADOS e Estimativa'!A53)</f>
        <v>3-43</v>
      </c>
      <c r="B180" s="190" t="str">
        <f>IF('DADOS e Estimativa'!B53="","",'DADOS e Estimativa'!B53)</f>
        <v>Slipt-Cassete  33.000 a 36.000 BTU's</v>
      </c>
      <c r="C180" s="191">
        <f>IF('DADOS e Estimativa'!C53="","",'DADOS e Estimativa'!C53)</f>
        <v>4</v>
      </c>
      <c r="D180" s="191" t="str">
        <f>IF('DADOS e Estimativa'!D53="","",'DADOS e Estimativa'!D53)</f>
        <v>unid.</v>
      </c>
      <c r="E180" s="192">
        <f>IF('DADOS e Estimativa'!E53&gt;0,IF(AND('DADOS e Estimativa'!$Z53&lt;='DADOS e Estimativa'!E53,'DADOS e Estimativa'!E53&lt;='DADOS e Estimativa'!$AA53),'DADOS e Estimativa'!E53,"excluído*"),"")</f>
        <v>9879.05</v>
      </c>
      <c r="F180" s="192" t="str">
        <f>IF('DADOS e Estimativa'!F53&gt;0,IF(AND('DADOS e Estimativa'!$Z53&lt;='DADOS e Estimativa'!F53,'DADOS e Estimativa'!F53&lt;='DADOS e Estimativa'!$AA53),'DADOS e Estimativa'!F53,"excluído*"),"")</f>
        <v>excluído*</v>
      </c>
      <c r="G180" s="192">
        <f>IF('DADOS e Estimativa'!G53&gt;0,IF(AND('DADOS e Estimativa'!$Z53&lt;='DADOS e Estimativa'!G53,'DADOS e Estimativa'!G53&lt;='DADOS e Estimativa'!$AA53),'DADOS e Estimativa'!G53,"excluído*"),"")</f>
        <v>9950</v>
      </c>
      <c r="H180" s="192">
        <f>IF('DADOS e Estimativa'!H53&gt;0,IF(AND('DADOS e Estimativa'!$Z53&lt;='DADOS e Estimativa'!H53,'DADOS e Estimativa'!H53&lt;='DADOS e Estimativa'!$AA53),'DADOS e Estimativa'!H53,"excluído*"),"")</f>
        <v>10299</v>
      </c>
      <c r="I180" s="192" t="str">
        <f>IF('DADOS e Estimativa'!I53&gt;0,IF(AND('DADOS e Estimativa'!$Z53&lt;='DADOS e Estimativa'!I53,'DADOS e Estimativa'!I53&lt;='DADOS e Estimativa'!$AA53),'DADOS e Estimativa'!I53,"excluído*"),"")</f>
        <v/>
      </c>
      <c r="J180" s="192">
        <f>IF('DADOS e Estimativa'!J53&gt;0,IF(AND('DADOS e Estimativa'!$Z53&lt;='DADOS e Estimativa'!J53,'DADOS e Estimativa'!J53&lt;='DADOS e Estimativa'!$AA53),'DADOS e Estimativa'!J53,"excluído*"),"")</f>
        <v>8688</v>
      </c>
      <c r="K180" s="192" t="str">
        <f>IF('DADOS e Estimativa'!K53&gt;0,IF(AND('DADOS e Estimativa'!$Z53&lt;='DADOS e Estimativa'!K53,'DADOS e Estimativa'!K53&lt;='DADOS e Estimativa'!$AA53),'DADOS e Estimativa'!K53,"excluído*"),"")</f>
        <v/>
      </c>
      <c r="L180" s="192" t="str">
        <f>IF('DADOS e Estimativa'!L53&gt;0,IF(AND('DADOS e Estimativa'!$Z53&lt;='DADOS e Estimativa'!L53,'DADOS e Estimativa'!L53&lt;='DADOS e Estimativa'!$AA53),'DADOS e Estimativa'!L53,"excluído*"),"")</f>
        <v/>
      </c>
      <c r="M180" s="192" t="str">
        <f>IF('DADOS e Estimativa'!M53&gt;0,IF(AND('DADOS e Estimativa'!$Z53&lt;='DADOS e Estimativa'!M53,'DADOS e Estimativa'!M53&lt;='DADOS e Estimativa'!$AA53),'DADOS e Estimativa'!M53,"excluído*"),"")</f>
        <v/>
      </c>
      <c r="N180" s="192" t="str">
        <f>IF('DADOS e Estimativa'!N53&gt;0,IF(AND('DADOS e Estimativa'!$Z53&lt;='DADOS e Estimativa'!N53,'DADOS e Estimativa'!N53&lt;='DADOS e Estimativa'!$AA53),'DADOS e Estimativa'!N53,"excluído*"),"")</f>
        <v/>
      </c>
      <c r="O180" s="192" t="str">
        <f>IF('DADOS e Estimativa'!O53&gt;0,IF(AND('DADOS e Estimativa'!$Z53&lt;='DADOS e Estimativa'!O53,'DADOS e Estimativa'!O53&lt;='DADOS e Estimativa'!$AA53),'DADOS e Estimativa'!O53,"excluído*"),"")</f>
        <v/>
      </c>
      <c r="P180" s="192" t="str">
        <f>IF('DADOS e Estimativa'!P53&gt;0,IF(AND('DADOS e Estimativa'!$Z53&lt;='DADOS e Estimativa'!P53,'DADOS e Estimativa'!P53&lt;='DADOS e Estimativa'!$AA53),'DADOS e Estimativa'!P53,"excluído*"),"")</f>
        <v/>
      </c>
      <c r="Q180" s="192" t="str">
        <f>IF('DADOS e Estimativa'!Q53&gt;0,IF(AND('DADOS e Estimativa'!$Z53&lt;='DADOS e Estimativa'!Q53,'DADOS e Estimativa'!Q53&lt;='DADOS e Estimativa'!$AA53),'DADOS e Estimativa'!Q53,"excluído*"),"")</f>
        <v/>
      </c>
      <c r="R180" s="192" t="str">
        <f>IF('DADOS e Estimativa'!R53&gt;0,IF(AND('DADOS e Estimativa'!$Z53&lt;='DADOS e Estimativa'!R53,'DADOS e Estimativa'!R53&lt;='DADOS e Estimativa'!$AA53),'DADOS e Estimativa'!R53,"excluído*"),"")</f>
        <v/>
      </c>
      <c r="S180" s="192" t="str">
        <f>IF('DADOS e Estimativa'!S53&gt;0,IF(AND('DADOS e Estimativa'!$Z53&lt;='DADOS e Estimativa'!S53,'DADOS e Estimativa'!S53&lt;='DADOS e Estimativa'!$AA53),'DADOS e Estimativa'!S53,"excluído*"),"")</f>
        <v/>
      </c>
      <c r="T180" s="192" t="str">
        <f>IF('DADOS e Estimativa'!T53&gt;0,IF(AND('DADOS e Estimativa'!$Z53&lt;='DADOS e Estimativa'!T53,'DADOS e Estimativa'!T53&lt;='DADOS e Estimativa'!$AA53),'DADOS e Estimativa'!T53,"excluído*"),"")</f>
        <v/>
      </c>
      <c r="U180" s="192" t="str">
        <f>IF('DADOS e Estimativa'!U53&gt;0,IF(AND('DADOS e Estimativa'!$Z53&lt;='DADOS e Estimativa'!U53,'DADOS e Estimativa'!U53&lt;='DADOS e Estimativa'!$AA53),'DADOS e Estimativa'!U53,"excluído*"),"")</f>
        <v/>
      </c>
      <c r="V180" s="192" t="str">
        <f>IF('DADOS e Estimativa'!V53&gt;0,IF(AND('DADOS e Estimativa'!$Z53&lt;='DADOS e Estimativa'!V53,'DADOS e Estimativa'!V53&lt;='DADOS e Estimativa'!$AA53),'DADOS e Estimativa'!V53,"excluído*"),"")</f>
        <v/>
      </c>
      <c r="W180" s="193" t="str">
        <f>IF('DADOS e Estimativa'!W53&gt;0,IF(AND('DADOS e Estimativa'!$Z53&lt;='DADOS e Estimativa'!W53,'DADOS e Estimativa'!W53&lt;='DADOS e Estimativa'!$AA53),'DADOS e Estimativa'!W53,"excluído*"),"")</f>
        <v/>
      </c>
      <c r="X180" s="166">
        <f t="shared" si="49"/>
        <v>9704.01</v>
      </c>
      <c r="Y180" s="167"/>
      <c r="Z180" s="209">
        <f t="shared" si="50"/>
        <v>38816.04</v>
      </c>
      <c r="AA180" s="167"/>
      <c r="AB180" s="169">
        <v>10163.0</v>
      </c>
      <c r="AC180" s="54">
        <f t="shared" si="51"/>
        <v>-0.04516284562</v>
      </c>
      <c r="AD180" s="170">
        <v>3.0</v>
      </c>
    </row>
    <row r="181">
      <c r="A181" s="201" t="str">
        <f>IF('DADOS e Estimativa'!A54="","",'DADOS e Estimativa'!A54)</f>
        <v>3-44</v>
      </c>
      <c r="B181" s="202" t="str">
        <f>IF('DADOS e Estimativa'!B54="","",'DADOS e Estimativa'!B54)</f>
        <v>Instalação item 43</v>
      </c>
      <c r="C181" s="203">
        <f>IF('DADOS e Estimativa'!C54="","",'DADOS e Estimativa'!C54)</f>
        <v>4</v>
      </c>
      <c r="D181" s="203" t="str">
        <f>IF('DADOS e Estimativa'!D54="","",'DADOS e Estimativa'!D54)</f>
        <v>unid.</v>
      </c>
      <c r="E181" s="204">
        <f>IF('DADOS e Estimativa'!E54&gt;0,IF(AND('DADOS e Estimativa'!$Z54&lt;='DADOS e Estimativa'!E54,'DADOS e Estimativa'!E54&lt;='DADOS e Estimativa'!$AA54),'DADOS e Estimativa'!E54,"excluído*"),"")</f>
        <v>2673.52</v>
      </c>
      <c r="F181" s="204" t="str">
        <f>IF('DADOS e Estimativa'!F54&gt;0,IF(AND('DADOS e Estimativa'!$Z54&lt;='DADOS e Estimativa'!F54,'DADOS e Estimativa'!F54&lt;='DADOS e Estimativa'!$AA54),'DADOS e Estimativa'!F54,"excluído*"),"")</f>
        <v>excluído*</v>
      </c>
      <c r="G181" s="204" t="str">
        <f>IF('DADOS e Estimativa'!G54&gt;0,IF(AND('DADOS e Estimativa'!$Z54&lt;='DADOS e Estimativa'!G54,'DADOS e Estimativa'!G54&lt;='DADOS e Estimativa'!$AA54),'DADOS e Estimativa'!G54,"excluído*"),"")</f>
        <v/>
      </c>
      <c r="H181" s="204" t="str">
        <f>IF('DADOS e Estimativa'!H54&gt;0,IF(AND('DADOS e Estimativa'!$Z54&lt;='DADOS e Estimativa'!H54,'DADOS e Estimativa'!H54&lt;='DADOS e Estimativa'!$AA54),'DADOS e Estimativa'!H54,"excluído*"),"")</f>
        <v/>
      </c>
      <c r="I181" s="204">
        <f>IF('DADOS e Estimativa'!I54&gt;0,IF(AND('DADOS e Estimativa'!$Z54&lt;='DADOS e Estimativa'!I54,'DADOS e Estimativa'!I54&lt;='DADOS e Estimativa'!$AA54),'DADOS e Estimativa'!I54,"excluído*"),"")</f>
        <v>1579</v>
      </c>
      <c r="J181" s="204" t="str">
        <f>IF('DADOS e Estimativa'!J54&gt;0,IF(AND('DADOS e Estimativa'!$Z54&lt;='DADOS e Estimativa'!J54,'DADOS e Estimativa'!J54&lt;='DADOS e Estimativa'!$AA54),'DADOS e Estimativa'!J54,"excluído*"),"")</f>
        <v/>
      </c>
      <c r="K181" s="204" t="str">
        <f>IF('DADOS e Estimativa'!K54&gt;0,IF(AND('DADOS e Estimativa'!$Z54&lt;='DADOS e Estimativa'!K54,'DADOS e Estimativa'!K54&lt;='DADOS e Estimativa'!$AA54),'DADOS e Estimativa'!K54,"excluído*"),"")</f>
        <v/>
      </c>
      <c r="L181" s="204" t="str">
        <f>IF('DADOS e Estimativa'!L54&gt;0,IF(AND('DADOS e Estimativa'!$Z54&lt;='DADOS e Estimativa'!L54,'DADOS e Estimativa'!L54&lt;='DADOS e Estimativa'!$AA54),'DADOS e Estimativa'!L54,"excluído*"),"")</f>
        <v/>
      </c>
      <c r="M181" s="204" t="str">
        <f>IF('DADOS e Estimativa'!M54&gt;0,IF(AND('DADOS e Estimativa'!$Z54&lt;='DADOS e Estimativa'!M54,'DADOS e Estimativa'!M54&lt;='DADOS e Estimativa'!$AA54),'DADOS e Estimativa'!M54,"excluído*"),"")</f>
        <v/>
      </c>
      <c r="N181" s="204" t="str">
        <f>IF('DADOS e Estimativa'!N54&gt;0,IF(AND('DADOS e Estimativa'!$Z54&lt;='DADOS e Estimativa'!N54,'DADOS e Estimativa'!N54&lt;='DADOS e Estimativa'!$AA54),'DADOS e Estimativa'!N54,"excluído*"),"")</f>
        <v/>
      </c>
      <c r="O181" s="204" t="str">
        <f>IF('DADOS e Estimativa'!O54&gt;0,IF(AND('DADOS e Estimativa'!$Z54&lt;='DADOS e Estimativa'!O54,'DADOS e Estimativa'!O54&lt;='DADOS e Estimativa'!$AA54),'DADOS e Estimativa'!O54,"excluído*"),"")</f>
        <v/>
      </c>
      <c r="P181" s="204" t="str">
        <f>IF('DADOS e Estimativa'!P54&gt;0,IF(AND('DADOS e Estimativa'!$Z54&lt;='DADOS e Estimativa'!P54,'DADOS e Estimativa'!P54&lt;='DADOS e Estimativa'!$AA54),'DADOS e Estimativa'!P54,"excluído*"),"")</f>
        <v/>
      </c>
      <c r="Q181" s="204" t="str">
        <f>IF('DADOS e Estimativa'!Q54&gt;0,IF(AND('DADOS e Estimativa'!$Z54&lt;='DADOS e Estimativa'!Q54,'DADOS e Estimativa'!Q54&lt;='DADOS e Estimativa'!$AA54),'DADOS e Estimativa'!Q54,"excluído*"),"")</f>
        <v/>
      </c>
      <c r="R181" s="204" t="str">
        <f>IF('DADOS e Estimativa'!R54&gt;0,IF(AND('DADOS e Estimativa'!$Z54&lt;='DADOS e Estimativa'!R54,'DADOS e Estimativa'!R54&lt;='DADOS e Estimativa'!$AA54),'DADOS e Estimativa'!R54,"excluído*"),"")</f>
        <v/>
      </c>
      <c r="S181" s="204" t="str">
        <f>IF('DADOS e Estimativa'!S54&gt;0,IF(AND('DADOS e Estimativa'!$Z54&lt;='DADOS e Estimativa'!S54,'DADOS e Estimativa'!S54&lt;='DADOS e Estimativa'!$AA54),'DADOS e Estimativa'!S54,"excluído*"),"")</f>
        <v/>
      </c>
      <c r="T181" s="204" t="str">
        <f>IF('DADOS e Estimativa'!T54&gt;0,IF(AND('DADOS e Estimativa'!$Z54&lt;='DADOS e Estimativa'!T54,'DADOS e Estimativa'!T54&lt;='DADOS e Estimativa'!$AA54),'DADOS e Estimativa'!T54,"excluído*"),"")</f>
        <v/>
      </c>
      <c r="U181" s="204" t="str">
        <f>IF('DADOS e Estimativa'!U54&gt;0,IF(AND('DADOS e Estimativa'!$Z54&lt;='DADOS e Estimativa'!U54,'DADOS e Estimativa'!U54&lt;='DADOS e Estimativa'!$AA54),'DADOS e Estimativa'!U54,"excluído*"),"")</f>
        <v/>
      </c>
      <c r="V181" s="204" t="str">
        <f>IF('DADOS e Estimativa'!V54&gt;0,IF(AND('DADOS e Estimativa'!$Z54&lt;='DADOS e Estimativa'!V54,'DADOS e Estimativa'!V54&lt;='DADOS e Estimativa'!$AA54),'DADOS e Estimativa'!V54,"excluído*"),"")</f>
        <v/>
      </c>
      <c r="W181" s="205" t="str">
        <f>IF('DADOS e Estimativa'!W54&gt;0,IF(AND('DADOS e Estimativa'!$Z54&lt;='DADOS e Estimativa'!W54,'DADOS e Estimativa'!W54&lt;='DADOS e Estimativa'!$AA54),'DADOS e Estimativa'!W54,"excluído*"),"")</f>
        <v/>
      </c>
      <c r="X181" s="166">
        <f t="shared" si="49"/>
        <v>2126.26</v>
      </c>
      <c r="Y181" s="167"/>
      <c r="Z181" s="206">
        <f t="shared" si="50"/>
        <v>8505.04</v>
      </c>
      <c r="AA181" s="207"/>
      <c r="AB181" s="169">
        <v>3367.75</v>
      </c>
      <c r="AC181" s="54">
        <f t="shared" si="51"/>
        <v>-0.3686407839</v>
      </c>
      <c r="AD181" s="170">
        <v>3.0</v>
      </c>
    </row>
    <row r="182" ht="21.0" customHeight="1">
      <c r="A182" s="182"/>
      <c r="B182" s="85" t="str">
        <f>B55</f>
        <v>Circunscrição IV</v>
      </c>
      <c r="C182" s="86"/>
      <c r="D182" s="86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148"/>
      <c r="Y182" s="148"/>
      <c r="Z182" s="148"/>
      <c r="AA182" s="149"/>
      <c r="AC182" s="70"/>
    </row>
    <row r="183" ht="18.75" customHeight="1">
      <c r="A183" s="183" t="str">
        <f>IF('DADOS e Estimativa'!A56="","",'DADOS e Estimativa'!A56)</f>
        <v>4-45</v>
      </c>
      <c r="B183" s="184" t="str">
        <f>IF('DADOS e Estimativa'!B56="","",'DADOS e Estimativa'!B56)</f>
        <v>Split Hi-Wall 12.000 BTU's</v>
      </c>
      <c r="C183" s="185">
        <f>IF('DADOS e Estimativa'!C56="","",'DADOS e Estimativa'!C56)</f>
        <v>3</v>
      </c>
      <c r="D183" s="185" t="str">
        <f>IF('DADOS e Estimativa'!D56="","",'DADOS e Estimativa'!D56)</f>
        <v>unid.</v>
      </c>
      <c r="E183" s="186">
        <f>IF('DADOS e Estimativa'!E56&gt;0,IF(AND('DADOS e Estimativa'!$Z56&lt;='DADOS e Estimativa'!E56,'DADOS e Estimativa'!E56&lt;='DADOS e Estimativa'!$AA56),'DADOS e Estimativa'!E56,"excluído*"),"")</f>
        <v>1846.05</v>
      </c>
      <c r="F183" s="186" t="str">
        <f>IF('DADOS e Estimativa'!F56&gt;0,IF(AND('DADOS e Estimativa'!$Z56&lt;='DADOS e Estimativa'!F56,'DADOS e Estimativa'!F56&lt;='DADOS e Estimativa'!$AA56),'DADOS e Estimativa'!F56,"excluído*"),"")</f>
        <v>excluído*</v>
      </c>
      <c r="G183" s="186">
        <f>IF('DADOS e Estimativa'!G56&gt;0,IF(AND('DADOS e Estimativa'!$Z56&lt;='DADOS e Estimativa'!G56,'DADOS e Estimativa'!G56&lt;='DADOS e Estimativa'!$AA56),'DADOS e Estimativa'!G56,"excluído*"),"")</f>
        <v>1875</v>
      </c>
      <c r="H183" s="186">
        <f>IF('DADOS e Estimativa'!H56&gt;0,IF(AND('DADOS e Estimativa'!$Z56&lt;='DADOS e Estimativa'!H56,'DADOS e Estimativa'!H56&lt;='DADOS e Estimativa'!$AA56),'DADOS e Estimativa'!H56,"excluído*"),"")</f>
        <v>1729</v>
      </c>
      <c r="I183" s="186" t="str">
        <f>IF('DADOS e Estimativa'!I56&gt;0,IF(AND('DADOS e Estimativa'!$Z56&lt;='DADOS e Estimativa'!I56,'DADOS e Estimativa'!I56&lt;='DADOS e Estimativa'!$AA56),'DADOS e Estimativa'!I56,"excluído*"),"")</f>
        <v/>
      </c>
      <c r="J183" s="186">
        <f>IF('DADOS e Estimativa'!J56&gt;0,IF(AND('DADOS e Estimativa'!$Z56&lt;='DADOS e Estimativa'!J56,'DADOS e Estimativa'!J56&lt;='DADOS e Estimativa'!$AA56),'DADOS e Estimativa'!J56,"excluído*"),"")</f>
        <v>1541.5</v>
      </c>
      <c r="K183" s="186" t="str">
        <f>IF('DADOS e Estimativa'!K56&gt;0,IF(AND('DADOS e Estimativa'!$Z56&lt;='DADOS e Estimativa'!K56,'DADOS e Estimativa'!K56&lt;='DADOS e Estimativa'!$AA56),'DADOS e Estimativa'!K56,"excluído*"),"")</f>
        <v/>
      </c>
      <c r="L183" s="186" t="str">
        <f>IF('DADOS e Estimativa'!L56&gt;0,IF(AND('DADOS e Estimativa'!$Z56&lt;='DADOS e Estimativa'!L56,'DADOS e Estimativa'!L56&lt;='DADOS e Estimativa'!$AA56),'DADOS e Estimativa'!L56,"excluído*"),"")</f>
        <v/>
      </c>
      <c r="M183" s="186" t="str">
        <f>IF('DADOS e Estimativa'!M56&gt;0,IF(AND('DADOS e Estimativa'!$Z56&lt;='DADOS e Estimativa'!M56,'DADOS e Estimativa'!M56&lt;='DADOS e Estimativa'!$AA56),'DADOS e Estimativa'!M56,"excluído*"),"")</f>
        <v/>
      </c>
      <c r="N183" s="186" t="str">
        <f>IF('DADOS e Estimativa'!N56&gt;0,IF(AND('DADOS e Estimativa'!$Z56&lt;='DADOS e Estimativa'!N56,'DADOS e Estimativa'!N56&lt;='DADOS e Estimativa'!$AA56),'DADOS e Estimativa'!N56,"excluído*"),"")</f>
        <v/>
      </c>
      <c r="O183" s="186" t="str">
        <f>IF('DADOS e Estimativa'!O56&gt;0,IF(AND('DADOS e Estimativa'!$Z56&lt;='DADOS e Estimativa'!O56,'DADOS e Estimativa'!O56&lt;='DADOS e Estimativa'!$AA56),'DADOS e Estimativa'!O56,"excluído*"),"")</f>
        <v/>
      </c>
      <c r="P183" s="186" t="str">
        <f>IF('DADOS e Estimativa'!P56&gt;0,IF(AND('DADOS e Estimativa'!$Z56&lt;='DADOS e Estimativa'!P56,'DADOS e Estimativa'!P56&lt;='DADOS e Estimativa'!$AA56),'DADOS e Estimativa'!P56,"excluído*"),"")</f>
        <v/>
      </c>
      <c r="Q183" s="186" t="str">
        <f>IF('DADOS e Estimativa'!Q56&gt;0,IF(AND('DADOS e Estimativa'!$Z56&lt;='DADOS e Estimativa'!Q56,'DADOS e Estimativa'!Q56&lt;='DADOS e Estimativa'!$AA56),'DADOS e Estimativa'!Q56,"excluído*"),"")</f>
        <v/>
      </c>
      <c r="R183" s="186" t="str">
        <f>IF('DADOS e Estimativa'!R56&gt;0,IF(AND('DADOS e Estimativa'!$Z56&lt;='DADOS e Estimativa'!R56,'DADOS e Estimativa'!R56&lt;='DADOS e Estimativa'!$AA56),'DADOS e Estimativa'!R56,"excluído*"),"")</f>
        <v/>
      </c>
      <c r="S183" s="186" t="str">
        <f>IF('DADOS e Estimativa'!S56&gt;0,IF(AND('DADOS e Estimativa'!$Z56&lt;='DADOS e Estimativa'!S56,'DADOS e Estimativa'!S56&lt;='DADOS e Estimativa'!$AA56),'DADOS e Estimativa'!S56,"excluído*"),"")</f>
        <v/>
      </c>
      <c r="T183" s="186" t="str">
        <f>IF('DADOS e Estimativa'!T56&gt;0,IF(AND('DADOS e Estimativa'!$Z56&lt;='DADOS e Estimativa'!T56,'DADOS e Estimativa'!T56&lt;='DADOS e Estimativa'!$AA56),'DADOS e Estimativa'!T56,"excluído*"),"")</f>
        <v/>
      </c>
      <c r="U183" s="186" t="str">
        <f>IF('DADOS e Estimativa'!U56&gt;0,IF(AND('DADOS e Estimativa'!$Z56&lt;='DADOS e Estimativa'!U56,'DADOS e Estimativa'!U56&lt;='DADOS e Estimativa'!$AA56),'DADOS e Estimativa'!U56,"excluído*"),"")</f>
        <v/>
      </c>
      <c r="V183" s="186" t="str">
        <f>IF('DADOS e Estimativa'!V56&gt;0,IF(AND('DADOS e Estimativa'!$Z56&lt;='DADOS e Estimativa'!V56,'DADOS e Estimativa'!V56&lt;='DADOS e Estimativa'!$AA56),'DADOS e Estimativa'!V56,"excluído*"),"")</f>
        <v/>
      </c>
      <c r="W183" s="187" t="str">
        <f>IF('DADOS e Estimativa'!W56&gt;0,IF(AND('DADOS e Estimativa'!$Z56&lt;='DADOS e Estimativa'!W56,'DADOS e Estimativa'!W56&lt;='DADOS e Estimativa'!$AA56),'DADOS e Estimativa'!W56,"excluído*"),"")</f>
        <v/>
      </c>
      <c r="X183" s="156">
        <f t="shared" ref="X183:X196" si="52">IF(SUM(E183:M183)&gt;0,ROUND(AVERAGE(E183:M183),2),"")</f>
        <v>1747.89</v>
      </c>
      <c r="Y183" s="157"/>
      <c r="Z183" s="188">
        <f t="shared" ref="Z183:Z196" si="53">IF(X183&lt;&gt;"",X183*C183,"")</f>
        <v>5243.67</v>
      </c>
      <c r="AA183" s="157"/>
      <c r="AB183" s="169">
        <v>1889.0</v>
      </c>
      <c r="AC183" s="54">
        <f t="shared" ref="AC183:AC196" si="54">X183/AB183-1</f>
        <v>-0.07470089995</v>
      </c>
      <c r="AD183" s="170">
        <v>4.0</v>
      </c>
    </row>
    <row r="184" ht="18.75" customHeight="1">
      <c r="A184" s="189" t="str">
        <f>IF('DADOS e Estimativa'!A57="","",'DADOS e Estimativa'!A57)</f>
        <v>4-46</v>
      </c>
      <c r="B184" s="190" t="str">
        <f>IF('DADOS e Estimativa'!B57="","",'DADOS e Estimativa'!B57)</f>
        <v>Instalação item 45</v>
      </c>
      <c r="C184" s="191">
        <f>IF('DADOS e Estimativa'!C57="","",'DADOS e Estimativa'!C57)</f>
        <v>3</v>
      </c>
      <c r="D184" s="191" t="str">
        <f>IF('DADOS e Estimativa'!D57="","",'DADOS e Estimativa'!D57)</f>
        <v>unid.</v>
      </c>
      <c r="E184" s="192">
        <f>IF('DADOS e Estimativa'!E57&gt;0,IF(AND('DADOS e Estimativa'!$Z57&lt;='DADOS e Estimativa'!E57,'DADOS e Estimativa'!E57&lt;='DADOS e Estimativa'!$AA57),'DADOS e Estimativa'!E57,"excluído*"),"")</f>
        <v>2231.28</v>
      </c>
      <c r="F184" s="192" t="str">
        <f>IF('DADOS e Estimativa'!F57&gt;0,IF(AND('DADOS e Estimativa'!$Z57&lt;='DADOS e Estimativa'!F57,'DADOS e Estimativa'!F57&lt;='DADOS e Estimativa'!$AA57),'DADOS e Estimativa'!F57,"excluído*"),"")</f>
        <v>excluído*</v>
      </c>
      <c r="G184" s="192" t="str">
        <f>IF('DADOS e Estimativa'!G57&gt;0,IF(AND('DADOS e Estimativa'!$Z57&lt;='DADOS e Estimativa'!G57,'DADOS e Estimativa'!G57&lt;='DADOS e Estimativa'!$AA57),'DADOS e Estimativa'!G57,"excluído*"),"")</f>
        <v/>
      </c>
      <c r="H184" s="192" t="str">
        <f>IF('DADOS e Estimativa'!H57&gt;0,IF(AND('DADOS e Estimativa'!$Z57&lt;='DADOS e Estimativa'!H57,'DADOS e Estimativa'!H57&lt;='DADOS e Estimativa'!$AA57),'DADOS e Estimativa'!H57,"excluído*"),"")</f>
        <v/>
      </c>
      <c r="I184" s="192" t="str">
        <f>IF('DADOS e Estimativa'!I57&gt;0,IF(AND('DADOS e Estimativa'!$Z57&lt;='DADOS e Estimativa'!I57,'DADOS e Estimativa'!I57&lt;='DADOS e Estimativa'!$AA57),'DADOS e Estimativa'!I57,"excluído*"),"")</f>
        <v/>
      </c>
      <c r="J184" s="192">
        <f>IF('DADOS e Estimativa'!J57&gt;0,IF(AND('DADOS e Estimativa'!$Z57&lt;='DADOS e Estimativa'!J57,'DADOS e Estimativa'!J57&lt;='DADOS e Estimativa'!$AA57),'DADOS e Estimativa'!J57,"excluído*"),"")</f>
        <v>640</v>
      </c>
      <c r="K184" s="192">
        <f>IF('DADOS e Estimativa'!K57&gt;0,IF(AND('DADOS e Estimativa'!$Z57&lt;='DADOS e Estimativa'!K57,'DADOS e Estimativa'!K57&lt;='DADOS e Estimativa'!$AA57),'DADOS e Estimativa'!K57,"excluído*"),"")</f>
        <v>835</v>
      </c>
      <c r="L184" s="192" t="str">
        <f>IF('DADOS e Estimativa'!L57&gt;0,IF(AND('DADOS e Estimativa'!$Z57&lt;='DADOS e Estimativa'!L57,'DADOS e Estimativa'!L57&lt;='DADOS e Estimativa'!$AA57),'DADOS e Estimativa'!L57,"excluído*"),"")</f>
        <v/>
      </c>
      <c r="M184" s="192" t="str">
        <f>IF('DADOS e Estimativa'!M57&gt;0,IF(AND('DADOS e Estimativa'!$Z57&lt;='DADOS e Estimativa'!M57,'DADOS e Estimativa'!M57&lt;='DADOS e Estimativa'!$AA57),'DADOS e Estimativa'!M57,"excluído*"),"")</f>
        <v/>
      </c>
      <c r="N184" s="192" t="str">
        <f>IF('DADOS e Estimativa'!N57&gt;0,IF(AND('DADOS e Estimativa'!$Z57&lt;='DADOS e Estimativa'!N57,'DADOS e Estimativa'!N57&lt;='DADOS e Estimativa'!$AA57),'DADOS e Estimativa'!N57,"excluído*"),"")</f>
        <v/>
      </c>
      <c r="O184" s="192" t="str">
        <f>IF('DADOS e Estimativa'!O57&gt;0,IF(AND('DADOS e Estimativa'!$Z57&lt;='DADOS e Estimativa'!O57,'DADOS e Estimativa'!O57&lt;='DADOS e Estimativa'!$AA57),'DADOS e Estimativa'!O57,"excluído*"),"")</f>
        <v/>
      </c>
      <c r="P184" s="192" t="str">
        <f>IF('DADOS e Estimativa'!P57&gt;0,IF(AND('DADOS e Estimativa'!$Z57&lt;='DADOS e Estimativa'!P57,'DADOS e Estimativa'!P57&lt;='DADOS e Estimativa'!$AA57),'DADOS e Estimativa'!P57,"excluído*"),"")</f>
        <v/>
      </c>
      <c r="Q184" s="192" t="str">
        <f>IF('DADOS e Estimativa'!Q57&gt;0,IF(AND('DADOS e Estimativa'!$Z57&lt;='DADOS e Estimativa'!Q57,'DADOS e Estimativa'!Q57&lt;='DADOS e Estimativa'!$AA57),'DADOS e Estimativa'!Q57,"excluído*"),"")</f>
        <v/>
      </c>
      <c r="R184" s="192" t="str">
        <f>IF('DADOS e Estimativa'!R57&gt;0,IF(AND('DADOS e Estimativa'!$Z57&lt;='DADOS e Estimativa'!R57,'DADOS e Estimativa'!R57&lt;='DADOS e Estimativa'!$AA57),'DADOS e Estimativa'!R57,"excluído*"),"")</f>
        <v/>
      </c>
      <c r="S184" s="192" t="str">
        <f>IF('DADOS e Estimativa'!S57&gt;0,IF(AND('DADOS e Estimativa'!$Z57&lt;='DADOS e Estimativa'!S57,'DADOS e Estimativa'!S57&lt;='DADOS e Estimativa'!$AA57),'DADOS e Estimativa'!S57,"excluído*"),"")</f>
        <v/>
      </c>
      <c r="T184" s="192" t="str">
        <f>IF('DADOS e Estimativa'!T57&gt;0,IF(AND('DADOS e Estimativa'!$Z57&lt;='DADOS e Estimativa'!T57,'DADOS e Estimativa'!T57&lt;='DADOS e Estimativa'!$AA57),'DADOS e Estimativa'!T57,"excluído*"),"")</f>
        <v/>
      </c>
      <c r="U184" s="192" t="str">
        <f>IF('DADOS e Estimativa'!U57&gt;0,IF(AND('DADOS e Estimativa'!$Z57&lt;='DADOS e Estimativa'!U57,'DADOS e Estimativa'!U57&lt;='DADOS e Estimativa'!$AA57),'DADOS e Estimativa'!U57,"excluído*"),"")</f>
        <v/>
      </c>
      <c r="V184" s="192" t="str">
        <f>IF('DADOS e Estimativa'!V57&gt;0,IF(AND('DADOS e Estimativa'!$Z57&lt;='DADOS e Estimativa'!V57,'DADOS e Estimativa'!V57&lt;='DADOS e Estimativa'!$AA57),'DADOS e Estimativa'!V57,"excluído*"),"")</f>
        <v/>
      </c>
      <c r="W184" s="208" t="str">
        <f>IF('DADOS e Estimativa'!W57&gt;0,IF(AND('DADOS e Estimativa'!$Z57&lt;='DADOS e Estimativa'!W57,'DADOS e Estimativa'!W57&lt;='DADOS e Estimativa'!$AA57),'DADOS e Estimativa'!W57,"excluído*"),"")</f>
        <v/>
      </c>
      <c r="X184" s="166">
        <f t="shared" si="52"/>
        <v>1235.43</v>
      </c>
      <c r="Y184" s="167"/>
      <c r="Z184" s="209">
        <f t="shared" si="53"/>
        <v>3706.29</v>
      </c>
      <c r="AA184" s="167"/>
      <c r="AB184" s="169">
        <v>600.0</v>
      </c>
      <c r="AC184" s="54">
        <f t="shared" si="54"/>
        <v>1.05905</v>
      </c>
      <c r="AD184" s="170">
        <v>4.0</v>
      </c>
    </row>
    <row r="185" ht="18.75" customHeight="1">
      <c r="A185" s="195" t="str">
        <f>IF('DADOS e Estimativa'!A58="","",'DADOS e Estimativa'!A58)</f>
        <v>4-47</v>
      </c>
      <c r="B185" s="196" t="str">
        <f>IF('DADOS e Estimativa'!B58="","",'DADOS e Estimativa'!B58)</f>
        <v>Split Hi-Wall 18.000 BTU's</v>
      </c>
      <c r="C185" s="197">
        <f>IF('DADOS e Estimativa'!C58="","",'DADOS e Estimativa'!C58)</f>
        <v>5</v>
      </c>
      <c r="D185" s="197" t="str">
        <f>IF('DADOS e Estimativa'!D58="","",'DADOS e Estimativa'!D58)</f>
        <v>unid.</v>
      </c>
      <c r="E185" s="198">
        <f>IF('DADOS e Estimativa'!E58&gt;0,IF(AND('DADOS e Estimativa'!$Z58&lt;='DADOS e Estimativa'!E58,'DADOS e Estimativa'!E58&lt;='DADOS e Estimativa'!$AA58),'DADOS e Estimativa'!E58,"excluído*"),"")</f>
        <v>2136.55</v>
      </c>
      <c r="F185" s="198" t="str">
        <f>IF('DADOS e Estimativa'!F58&gt;0,IF(AND('DADOS e Estimativa'!$Z58&lt;='DADOS e Estimativa'!F58,'DADOS e Estimativa'!F58&lt;='DADOS e Estimativa'!$AA58),'DADOS e Estimativa'!F58,"excluído*"),"")</f>
        <v>excluído*</v>
      </c>
      <c r="G185" s="198">
        <f>IF('DADOS e Estimativa'!G58&gt;0,IF(AND('DADOS e Estimativa'!$Z58&lt;='DADOS e Estimativa'!G58,'DADOS e Estimativa'!G58&lt;='DADOS e Estimativa'!$AA58),'DADOS e Estimativa'!G58,"excluído*"),"")</f>
        <v>2890</v>
      </c>
      <c r="H185" s="198">
        <f>IF('DADOS e Estimativa'!H58&gt;0,IF(AND('DADOS e Estimativa'!$Z58&lt;='DADOS e Estimativa'!H58,'DADOS e Estimativa'!H58&lt;='DADOS e Estimativa'!$AA58),'DADOS e Estimativa'!H58,"excluído*"),"")</f>
        <v>2989</v>
      </c>
      <c r="I185" s="198" t="str">
        <f>IF('DADOS e Estimativa'!I58&gt;0,IF(AND('DADOS e Estimativa'!$Z58&lt;='DADOS e Estimativa'!I58,'DADOS e Estimativa'!I58&lt;='DADOS e Estimativa'!$AA58),'DADOS e Estimativa'!I58,"excluído*"),"")</f>
        <v/>
      </c>
      <c r="J185" s="198" t="str">
        <f>IF('DADOS e Estimativa'!J58&gt;0,IF(AND('DADOS e Estimativa'!$Z58&lt;='DADOS e Estimativa'!J58,'DADOS e Estimativa'!J58&lt;='DADOS e Estimativa'!$AA58),'DADOS e Estimativa'!J58,"excluído*"),"")</f>
        <v/>
      </c>
      <c r="K185" s="198" t="str">
        <f>IF('DADOS e Estimativa'!K58&gt;0,IF(AND('DADOS e Estimativa'!$Z58&lt;='DADOS e Estimativa'!K58,'DADOS e Estimativa'!K58&lt;='DADOS e Estimativa'!$AA58),'DADOS e Estimativa'!K58,"excluído*"),"")</f>
        <v/>
      </c>
      <c r="L185" s="198" t="str">
        <f>IF('DADOS e Estimativa'!L58&gt;0,IF(AND('DADOS e Estimativa'!$Z58&lt;='DADOS e Estimativa'!L58,'DADOS e Estimativa'!L58&lt;='DADOS e Estimativa'!$AA58),'DADOS e Estimativa'!L58,"excluído*"),"")</f>
        <v/>
      </c>
      <c r="M185" s="198" t="str">
        <f>IF('DADOS e Estimativa'!M58&gt;0,IF(AND('DADOS e Estimativa'!$Z58&lt;='DADOS e Estimativa'!M58,'DADOS e Estimativa'!M58&lt;='DADOS e Estimativa'!$AA58),'DADOS e Estimativa'!M58,"excluído*"),"")</f>
        <v/>
      </c>
      <c r="N185" s="198" t="str">
        <f>IF('DADOS e Estimativa'!N58&gt;0,IF(AND('DADOS e Estimativa'!$Z58&lt;='DADOS e Estimativa'!N58,'DADOS e Estimativa'!N58&lt;='DADOS e Estimativa'!$AA58),'DADOS e Estimativa'!N58,"excluído*"),"")</f>
        <v/>
      </c>
      <c r="O185" s="198" t="str">
        <f>IF('DADOS e Estimativa'!O58&gt;0,IF(AND('DADOS e Estimativa'!$Z58&lt;='DADOS e Estimativa'!O58,'DADOS e Estimativa'!O58&lt;='DADOS e Estimativa'!$AA58),'DADOS e Estimativa'!O58,"excluído*"),"")</f>
        <v/>
      </c>
      <c r="P185" s="198" t="str">
        <f>IF('DADOS e Estimativa'!P58&gt;0,IF(AND('DADOS e Estimativa'!$Z58&lt;='DADOS e Estimativa'!P58,'DADOS e Estimativa'!P58&lt;='DADOS e Estimativa'!$AA58),'DADOS e Estimativa'!P58,"excluído*"),"")</f>
        <v/>
      </c>
      <c r="Q185" s="198" t="str">
        <f>IF('DADOS e Estimativa'!Q58&gt;0,IF(AND('DADOS e Estimativa'!$Z58&lt;='DADOS e Estimativa'!Q58,'DADOS e Estimativa'!Q58&lt;='DADOS e Estimativa'!$AA58),'DADOS e Estimativa'!Q58,"excluído*"),"")</f>
        <v/>
      </c>
      <c r="R185" s="198" t="str">
        <f>IF('DADOS e Estimativa'!R58&gt;0,IF(AND('DADOS e Estimativa'!$Z58&lt;='DADOS e Estimativa'!R58,'DADOS e Estimativa'!R58&lt;='DADOS e Estimativa'!$AA58),'DADOS e Estimativa'!R58,"excluído*"),"")</f>
        <v/>
      </c>
      <c r="S185" s="198" t="str">
        <f>IF('DADOS e Estimativa'!S58&gt;0,IF(AND('DADOS e Estimativa'!$Z58&lt;='DADOS e Estimativa'!S58,'DADOS e Estimativa'!S58&lt;='DADOS e Estimativa'!$AA58),'DADOS e Estimativa'!S58,"excluído*"),"")</f>
        <v/>
      </c>
      <c r="T185" s="198" t="str">
        <f>IF('DADOS e Estimativa'!T58&gt;0,IF(AND('DADOS e Estimativa'!$Z58&lt;='DADOS e Estimativa'!T58,'DADOS e Estimativa'!T58&lt;='DADOS e Estimativa'!$AA58),'DADOS e Estimativa'!T58,"excluído*"),"")</f>
        <v/>
      </c>
      <c r="U185" s="198" t="str">
        <f>IF('DADOS e Estimativa'!U58&gt;0,IF(AND('DADOS e Estimativa'!$Z58&lt;='DADOS e Estimativa'!U58,'DADOS e Estimativa'!U58&lt;='DADOS e Estimativa'!$AA58),'DADOS e Estimativa'!U58,"excluído*"),"")</f>
        <v/>
      </c>
      <c r="V185" s="198" t="str">
        <f>IF('DADOS e Estimativa'!V58&gt;0,IF(AND('DADOS e Estimativa'!$Z58&lt;='DADOS e Estimativa'!V58,'DADOS e Estimativa'!V58&lt;='DADOS e Estimativa'!$AA58),'DADOS e Estimativa'!V58,"excluído*"),"")</f>
        <v/>
      </c>
      <c r="W185" s="199" t="str">
        <f>IF('DADOS e Estimativa'!W58&gt;0,IF(AND('DADOS e Estimativa'!$Z58&lt;='DADOS e Estimativa'!W58,'DADOS e Estimativa'!W58&lt;='DADOS e Estimativa'!$AA58),'DADOS e Estimativa'!W58,"excluído*"),"")</f>
        <v/>
      </c>
      <c r="X185" s="177">
        <f t="shared" si="52"/>
        <v>2671.85</v>
      </c>
      <c r="Y185" s="167"/>
      <c r="Z185" s="210">
        <f t="shared" si="53"/>
        <v>13359.25</v>
      </c>
      <c r="AA185" s="142"/>
      <c r="AB185" s="169">
        <v>2488.0</v>
      </c>
      <c r="AC185" s="54">
        <f t="shared" si="54"/>
        <v>0.07389469453</v>
      </c>
      <c r="AD185" s="170">
        <v>4.0</v>
      </c>
    </row>
    <row r="186" ht="18.75" customHeight="1">
      <c r="A186" s="195" t="str">
        <f>IF('DADOS e Estimativa'!A59="","",'DADOS e Estimativa'!A59)</f>
        <v>4-48</v>
      </c>
      <c r="B186" s="196" t="str">
        <f>IF('DADOS e Estimativa'!B59="","",'DADOS e Estimativa'!B59)</f>
        <v>Instalação item 47</v>
      </c>
      <c r="C186" s="197">
        <f>IF('DADOS e Estimativa'!C59="","",'DADOS e Estimativa'!C59)</f>
        <v>5</v>
      </c>
      <c r="D186" s="197" t="str">
        <f>IF('DADOS e Estimativa'!D59="","",'DADOS e Estimativa'!D59)</f>
        <v>unid.</v>
      </c>
      <c r="E186" s="198">
        <f>IF('DADOS e Estimativa'!E59&gt;0,IF(AND('DADOS e Estimativa'!$Z59&lt;='DADOS e Estimativa'!E59,'DADOS e Estimativa'!E59&lt;='DADOS e Estimativa'!$AA59),'DADOS e Estimativa'!E59,"excluído*"),"")</f>
        <v>2231.28</v>
      </c>
      <c r="F186" s="198" t="str">
        <f>IF('DADOS e Estimativa'!F59&gt;0,IF(AND('DADOS e Estimativa'!$Z59&lt;='DADOS e Estimativa'!F59,'DADOS e Estimativa'!F59&lt;='DADOS e Estimativa'!$AA59),'DADOS e Estimativa'!F59,"excluído*"),"")</f>
        <v>excluído*</v>
      </c>
      <c r="G186" s="198" t="str">
        <f>IF('DADOS e Estimativa'!G59&gt;0,IF(AND('DADOS e Estimativa'!$Z59&lt;='DADOS e Estimativa'!G59,'DADOS e Estimativa'!G59&lt;='DADOS e Estimativa'!$AA59),'DADOS e Estimativa'!G59,"excluído*"),"")</f>
        <v/>
      </c>
      <c r="H186" s="198" t="str">
        <f>IF('DADOS e Estimativa'!H59&gt;0,IF(AND('DADOS e Estimativa'!$Z59&lt;='DADOS e Estimativa'!H59,'DADOS e Estimativa'!H59&lt;='DADOS e Estimativa'!$AA59),'DADOS e Estimativa'!H59,"excluído*"),"")</f>
        <v/>
      </c>
      <c r="I186" s="198" t="str">
        <f>IF('DADOS e Estimativa'!I59&gt;0,IF(AND('DADOS e Estimativa'!$Z59&lt;='DADOS e Estimativa'!I59,'DADOS e Estimativa'!I59&lt;='DADOS e Estimativa'!$AA59),'DADOS e Estimativa'!I59,"excluído*"),"")</f>
        <v/>
      </c>
      <c r="J186" s="198">
        <f>IF('DADOS e Estimativa'!J59&gt;0,IF(AND('DADOS e Estimativa'!$Z59&lt;='DADOS e Estimativa'!J59,'DADOS e Estimativa'!J59&lt;='DADOS e Estimativa'!$AA59),'DADOS e Estimativa'!J59,"excluído*"),"")</f>
        <v>750</v>
      </c>
      <c r="K186" s="198">
        <f>IF('DADOS e Estimativa'!K59&gt;0,IF(AND('DADOS e Estimativa'!$Z59&lt;='DADOS e Estimativa'!K59,'DADOS e Estimativa'!K59&lt;='DADOS e Estimativa'!$AA59),'DADOS e Estimativa'!K59,"excluído*"),"")</f>
        <v>835</v>
      </c>
      <c r="L186" s="198" t="str">
        <f>IF('DADOS e Estimativa'!L59&gt;0,IF(AND('DADOS e Estimativa'!$Z59&lt;='DADOS e Estimativa'!L59,'DADOS e Estimativa'!L59&lt;='DADOS e Estimativa'!$AA59),'DADOS e Estimativa'!L59,"excluído*"),"")</f>
        <v/>
      </c>
      <c r="M186" s="198" t="str">
        <f>IF('DADOS e Estimativa'!M59&gt;0,IF(AND('DADOS e Estimativa'!$Z59&lt;='DADOS e Estimativa'!M59,'DADOS e Estimativa'!M59&lt;='DADOS e Estimativa'!$AA59),'DADOS e Estimativa'!M59,"excluído*"),"")</f>
        <v/>
      </c>
      <c r="N186" s="198" t="str">
        <f>IF('DADOS e Estimativa'!N59&gt;0,IF(AND('DADOS e Estimativa'!$Z59&lt;='DADOS e Estimativa'!N59,'DADOS e Estimativa'!N59&lt;='DADOS e Estimativa'!$AA59),'DADOS e Estimativa'!N59,"excluído*"),"")</f>
        <v/>
      </c>
      <c r="O186" s="198" t="str">
        <f>IF('DADOS e Estimativa'!O59&gt;0,IF(AND('DADOS e Estimativa'!$Z59&lt;='DADOS e Estimativa'!O59,'DADOS e Estimativa'!O59&lt;='DADOS e Estimativa'!$AA59),'DADOS e Estimativa'!O59,"excluído*"),"")</f>
        <v/>
      </c>
      <c r="P186" s="198" t="str">
        <f>IF('DADOS e Estimativa'!P59&gt;0,IF(AND('DADOS e Estimativa'!$Z59&lt;='DADOS e Estimativa'!P59,'DADOS e Estimativa'!P59&lt;='DADOS e Estimativa'!$AA59),'DADOS e Estimativa'!P59,"excluído*"),"")</f>
        <v/>
      </c>
      <c r="Q186" s="198" t="str">
        <f>IF('DADOS e Estimativa'!Q59&gt;0,IF(AND('DADOS e Estimativa'!$Z59&lt;='DADOS e Estimativa'!Q59,'DADOS e Estimativa'!Q59&lt;='DADOS e Estimativa'!$AA59),'DADOS e Estimativa'!Q59,"excluído*"),"")</f>
        <v/>
      </c>
      <c r="R186" s="198" t="str">
        <f>IF('DADOS e Estimativa'!R59&gt;0,IF(AND('DADOS e Estimativa'!$Z59&lt;='DADOS e Estimativa'!R59,'DADOS e Estimativa'!R59&lt;='DADOS e Estimativa'!$AA59),'DADOS e Estimativa'!R59,"excluído*"),"")</f>
        <v/>
      </c>
      <c r="S186" s="198" t="str">
        <f>IF('DADOS e Estimativa'!S59&gt;0,IF(AND('DADOS e Estimativa'!$Z59&lt;='DADOS e Estimativa'!S59,'DADOS e Estimativa'!S59&lt;='DADOS e Estimativa'!$AA59),'DADOS e Estimativa'!S59,"excluído*"),"")</f>
        <v/>
      </c>
      <c r="T186" s="198" t="str">
        <f>IF('DADOS e Estimativa'!T59&gt;0,IF(AND('DADOS e Estimativa'!$Z59&lt;='DADOS e Estimativa'!T59,'DADOS e Estimativa'!T59&lt;='DADOS e Estimativa'!$AA59),'DADOS e Estimativa'!T59,"excluído*"),"")</f>
        <v/>
      </c>
      <c r="U186" s="198" t="str">
        <f>IF('DADOS e Estimativa'!U59&gt;0,IF(AND('DADOS e Estimativa'!$Z59&lt;='DADOS e Estimativa'!U59,'DADOS e Estimativa'!U59&lt;='DADOS e Estimativa'!$AA59),'DADOS e Estimativa'!U59,"excluído*"),"")</f>
        <v/>
      </c>
      <c r="V186" s="198" t="str">
        <f>IF('DADOS e Estimativa'!V59&gt;0,IF(AND('DADOS e Estimativa'!$Z59&lt;='DADOS e Estimativa'!V59,'DADOS e Estimativa'!V59&lt;='DADOS e Estimativa'!$AA59),'DADOS e Estimativa'!V59,"excluído*"),"")</f>
        <v/>
      </c>
      <c r="W186" s="199" t="str">
        <f>IF('DADOS e Estimativa'!W59&gt;0,IF(AND('DADOS e Estimativa'!$Z59&lt;='DADOS e Estimativa'!W59,'DADOS e Estimativa'!W59&lt;='DADOS e Estimativa'!$AA59),'DADOS e Estimativa'!W59,"excluído*"),"")</f>
        <v/>
      </c>
      <c r="X186" s="177">
        <f t="shared" si="52"/>
        <v>1272.09</v>
      </c>
      <c r="Y186" s="167"/>
      <c r="Z186" s="210">
        <f t="shared" si="53"/>
        <v>6360.45</v>
      </c>
      <c r="AA186" s="142"/>
      <c r="AB186" s="169">
        <v>600.0</v>
      </c>
      <c r="AC186" s="54">
        <f t="shared" si="54"/>
        <v>1.12015</v>
      </c>
      <c r="AD186" s="170">
        <v>4.0</v>
      </c>
    </row>
    <row r="187" ht="18.75" customHeight="1">
      <c r="A187" s="189" t="str">
        <f>IF('DADOS e Estimativa'!A60="","",'DADOS e Estimativa'!A60)</f>
        <v>4-49</v>
      </c>
      <c r="B187" s="190" t="str">
        <f>IF('DADOS e Estimativa'!B60="","",'DADOS e Estimativa'!B60)</f>
        <v>Split Piso-Teto 22.000 a 24.000 BTU's</v>
      </c>
      <c r="C187" s="191">
        <f>IF('DADOS e Estimativa'!C60="","",'DADOS e Estimativa'!C60)</f>
        <v>5</v>
      </c>
      <c r="D187" s="191" t="str">
        <f>IF('DADOS e Estimativa'!D60="","",'DADOS e Estimativa'!D60)</f>
        <v>unid.</v>
      </c>
      <c r="E187" s="192">
        <f>IF('DADOS e Estimativa'!E60&gt;0,IF(AND('DADOS e Estimativa'!$Z60&lt;='DADOS e Estimativa'!E60,'DADOS e Estimativa'!E60&lt;='DADOS e Estimativa'!$AA60),'DADOS e Estimativa'!E60,"excluído*"),"")</f>
        <v>5685.61</v>
      </c>
      <c r="F187" s="192" t="str">
        <f>IF('DADOS e Estimativa'!F60&gt;0,IF(AND('DADOS e Estimativa'!$Z60&lt;='DADOS e Estimativa'!F60,'DADOS e Estimativa'!F60&lt;='DADOS e Estimativa'!$AA60),'DADOS e Estimativa'!F60,"excluído*"),"")</f>
        <v>excluído*</v>
      </c>
      <c r="G187" s="192">
        <f>IF('DADOS e Estimativa'!G60&gt;0,IF(AND('DADOS e Estimativa'!$Z60&lt;='DADOS e Estimativa'!G60,'DADOS e Estimativa'!G60&lt;='DADOS e Estimativa'!$AA60),'DADOS e Estimativa'!G60,"excluído*"),"")</f>
        <v>6450</v>
      </c>
      <c r="H187" s="192" t="str">
        <f>IF('DADOS e Estimativa'!H60&gt;0,IF(AND('DADOS e Estimativa'!$Z60&lt;='DADOS e Estimativa'!H60,'DADOS e Estimativa'!H60&lt;='DADOS e Estimativa'!$AA60),'DADOS e Estimativa'!H60,"excluído*"),"")</f>
        <v/>
      </c>
      <c r="I187" s="192" t="str">
        <f>IF('DADOS e Estimativa'!I60&gt;0,IF(AND('DADOS e Estimativa'!$Z60&lt;='DADOS e Estimativa'!I60,'DADOS e Estimativa'!I60&lt;='DADOS e Estimativa'!$AA60),'DADOS e Estimativa'!I60,"excluído*"),"")</f>
        <v/>
      </c>
      <c r="J187" s="192">
        <f>IF('DADOS e Estimativa'!J60&gt;0,IF(AND('DADOS e Estimativa'!$Z60&lt;='DADOS e Estimativa'!J60,'DADOS e Estimativa'!J60&lt;='DADOS e Estimativa'!$AA60),'DADOS e Estimativa'!J60,"excluído*"),"")</f>
        <v>7500</v>
      </c>
      <c r="K187" s="192" t="str">
        <f>IF('DADOS e Estimativa'!K60&gt;0,IF(AND('DADOS e Estimativa'!$Z60&lt;='DADOS e Estimativa'!K60,'DADOS e Estimativa'!K60&lt;='DADOS e Estimativa'!$AA60),'DADOS e Estimativa'!K60,"excluído*"),"")</f>
        <v>excluído*</v>
      </c>
      <c r="L187" s="192" t="str">
        <f>IF('DADOS e Estimativa'!L60&gt;0,IF(AND('DADOS e Estimativa'!$Z60&lt;='DADOS e Estimativa'!L60,'DADOS e Estimativa'!L60&lt;='DADOS e Estimativa'!$AA60),'DADOS e Estimativa'!L60,"excluído*"),"")</f>
        <v/>
      </c>
      <c r="M187" s="192" t="str">
        <f>IF('DADOS e Estimativa'!M60&gt;0,IF(AND('DADOS e Estimativa'!$Z60&lt;='DADOS e Estimativa'!M60,'DADOS e Estimativa'!M60&lt;='DADOS e Estimativa'!$AA60),'DADOS e Estimativa'!M60,"excluído*"),"")</f>
        <v/>
      </c>
      <c r="N187" s="192" t="str">
        <f>IF('DADOS e Estimativa'!N60&gt;0,IF(AND('DADOS e Estimativa'!$Z60&lt;='DADOS e Estimativa'!N60,'DADOS e Estimativa'!N60&lt;='DADOS e Estimativa'!$AA60),'DADOS e Estimativa'!N60,"excluído*"),"")</f>
        <v/>
      </c>
      <c r="O187" s="192" t="str">
        <f>IF('DADOS e Estimativa'!O60&gt;0,IF(AND('DADOS e Estimativa'!$Z60&lt;='DADOS e Estimativa'!O60,'DADOS e Estimativa'!O60&lt;='DADOS e Estimativa'!$AA60),'DADOS e Estimativa'!O60,"excluído*"),"")</f>
        <v/>
      </c>
      <c r="P187" s="192" t="str">
        <f>IF('DADOS e Estimativa'!P60&gt;0,IF(AND('DADOS e Estimativa'!$Z60&lt;='DADOS e Estimativa'!P60,'DADOS e Estimativa'!P60&lt;='DADOS e Estimativa'!$AA60),'DADOS e Estimativa'!P60,"excluído*"),"")</f>
        <v/>
      </c>
      <c r="Q187" s="192" t="str">
        <f>IF('DADOS e Estimativa'!Q60&gt;0,IF(AND('DADOS e Estimativa'!$Z60&lt;='DADOS e Estimativa'!Q60,'DADOS e Estimativa'!Q60&lt;='DADOS e Estimativa'!$AA60),'DADOS e Estimativa'!Q60,"excluído*"),"")</f>
        <v/>
      </c>
      <c r="R187" s="192" t="str">
        <f>IF('DADOS e Estimativa'!R60&gt;0,IF(AND('DADOS e Estimativa'!$Z60&lt;='DADOS e Estimativa'!R60,'DADOS e Estimativa'!R60&lt;='DADOS e Estimativa'!$AA60),'DADOS e Estimativa'!R60,"excluído*"),"")</f>
        <v/>
      </c>
      <c r="S187" s="192" t="str">
        <f>IF('DADOS e Estimativa'!S60&gt;0,IF(AND('DADOS e Estimativa'!$Z60&lt;='DADOS e Estimativa'!S60,'DADOS e Estimativa'!S60&lt;='DADOS e Estimativa'!$AA60),'DADOS e Estimativa'!S60,"excluído*"),"")</f>
        <v/>
      </c>
      <c r="T187" s="192" t="str">
        <f>IF('DADOS e Estimativa'!T60&gt;0,IF(AND('DADOS e Estimativa'!$Z60&lt;='DADOS e Estimativa'!T60,'DADOS e Estimativa'!T60&lt;='DADOS e Estimativa'!$AA60),'DADOS e Estimativa'!T60,"excluído*"),"")</f>
        <v/>
      </c>
      <c r="U187" s="192" t="str">
        <f>IF('DADOS e Estimativa'!U60&gt;0,IF(AND('DADOS e Estimativa'!$Z60&lt;='DADOS e Estimativa'!U60,'DADOS e Estimativa'!U60&lt;='DADOS e Estimativa'!$AA60),'DADOS e Estimativa'!U60,"excluído*"),"")</f>
        <v/>
      </c>
      <c r="V187" s="192" t="str">
        <f>IF('DADOS e Estimativa'!V60&gt;0,IF(AND('DADOS e Estimativa'!$Z60&lt;='DADOS e Estimativa'!V60,'DADOS e Estimativa'!V60&lt;='DADOS e Estimativa'!$AA60),'DADOS e Estimativa'!V60,"excluído*"),"")</f>
        <v/>
      </c>
      <c r="W187" s="193" t="str">
        <f>IF('DADOS e Estimativa'!W60&gt;0,IF(AND('DADOS e Estimativa'!$Z60&lt;='DADOS e Estimativa'!W60,'DADOS e Estimativa'!W60&lt;='DADOS e Estimativa'!$AA60),'DADOS e Estimativa'!W60,"excluído*"),"")</f>
        <v/>
      </c>
      <c r="X187" s="166">
        <f t="shared" si="52"/>
        <v>6545.2</v>
      </c>
      <c r="Y187" s="167"/>
      <c r="Z187" s="209">
        <f t="shared" si="53"/>
        <v>32726</v>
      </c>
      <c r="AA187" s="167"/>
      <c r="AB187" s="169">
        <v>6539.0</v>
      </c>
      <c r="AC187" s="54">
        <f t="shared" si="54"/>
        <v>0.0009481572106</v>
      </c>
      <c r="AD187" s="170">
        <v>4.0</v>
      </c>
    </row>
    <row r="188" ht="18.75" customHeight="1">
      <c r="A188" s="189" t="str">
        <f>IF('DADOS e Estimativa'!A61="","",'DADOS e Estimativa'!A61)</f>
        <v>4-50</v>
      </c>
      <c r="B188" s="190" t="str">
        <f>IF('DADOS e Estimativa'!B61="","",'DADOS e Estimativa'!B61)</f>
        <v>Instalação item 49</v>
      </c>
      <c r="C188" s="191">
        <f>IF('DADOS e Estimativa'!C61="","",'DADOS e Estimativa'!C61)</f>
        <v>5</v>
      </c>
      <c r="D188" s="191" t="str">
        <f>IF('DADOS e Estimativa'!D61="","",'DADOS e Estimativa'!D61)</f>
        <v>unid.</v>
      </c>
      <c r="E188" s="192">
        <f>IF('DADOS e Estimativa'!E61&gt;0,IF(AND('DADOS e Estimativa'!$Z61&lt;='DADOS e Estimativa'!E61,'DADOS e Estimativa'!E61&lt;='DADOS e Estimativa'!$AA61),'DADOS e Estimativa'!E61,"excluído*"),"")</f>
        <v>2581.28</v>
      </c>
      <c r="F188" s="192" t="str">
        <f>IF('DADOS e Estimativa'!F61&gt;0,IF(AND('DADOS e Estimativa'!$Z61&lt;='DADOS e Estimativa'!F61,'DADOS e Estimativa'!F61&lt;='DADOS e Estimativa'!$AA61),'DADOS e Estimativa'!F61,"excluído*"),"")</f>
        <v>excluído*</v>
      </c>
      <c r="G188" s="192" t="str">
        <f>IF('DADOS e Estimativa'!G61&gt;0,IF(AND('DADOS e Estimativa'!$Z61&lt;='DADOS e Estimativa'!G61,'DADOS e Estimativa'!G61&lt;='DADOS e Estimativa'!$AA61),'DADOS e Estimativa'!G61,"excluído*"),"")</f>
        <v/>
      </c>
      <c r="H188" s="192" t="str">
        <f>IF('DADOS e Estimativa'!H61&gt;0,IF(AND('DADOS e Estimativa'!$Z61&lt;='DADOS e Estimativa'!H61,'DADOS e Estimativa'!H61&lt;='DADOS e Estimativa'!$AA61),'DADOS e Estimativa'!H61,"excluído*"),"")</f>
        <v/>
      </c>
      <c r="I188" s="192" t="str">
        <f>IF('DADOS e Estimativa'!I61&gt;0,IF(AND('DADOS e Estimativa'!$Z61&lt;='DADOS e Estimativa'!I61,'DADOS e Estimativa'!I61&lt;='DADOS e Estimativa'!$AA61),'DADOS e Estimativa'!I61,"excluído*"),"")</f>
        <v/>
      </c>
      <c r="J188" s="192">
        <f>IF('DADOS e Estimativa'!J61&gt;0,IF(AND('DADOS e Estimativa'!$Z61&lt;='DADOS e Estimativa'!J61,'DADOS e Estimativa'!J61&lt;='DADOS e Estimativa'!$AA61),'DADOS e Estimativa'!J61,"excluído*"),"")</f>
        <v>1131</v>
      </c>
      <c r="K188" s="192" t="str">
        <f>IF('DADOS e Estimativa'!K61&gt;0,IF(AND('DADOS e Estimativa'!$Z61&lt;='DADOS e Estimativa'!K61,'DADOS e Estimativa'!K61&lt;='DADOS e Estimativa'!$AA61),'DADOS e Estimativa'!K61,"excluído*"),"")</f>
        <v/>
      </c>
      <c r="L188" s="192" t="str">
        <f>IF('DADOS e Estimativa'!L61&gt;0,IF(AND('DADOS e Estimativa'!$Z61&lt;='DADOS e Estimativa'!L61,'DADOS e Estimativa'!L61&lt;='DADOS e Estimativa'!$AA61),'DADOS e Estimativa'!L61,"excluído*"),"")</f>
        <v/>
      </c>
      <c r="M188" s="192" t="str">
        <f>IF('DADOS e Estimativa'!M61&gt;0,IF(AND('DADOS e Estimativa'!$Z61&lt;='DADOS e Estimativa'!M61,'DADOS e Estimativa'!M61&lt;='DADOS e Estimativa'!$AA61),'DADOS e Estimativa'!M61,"excluído*"),"")</f>
        <v/>
      </c>
      <c r="N188" s="192" t="str">
        <f>IF('DADOS e Estimativa'!N61&gt;0,IF(AND('DADOS e Estimativa'!$Z61&lt;='DADOS e Estimativa'!N61,'DADOS e Estimativa'!N61&lt;='DADOS e Estimativa'!$AA61),'DADOS e Estimativa'!N61,"excluído*"),"")</f>
        <v/>
      </c>
      <c r="O188" s="192" t="str">
        <f>IF('DADOS e Estimativa'!O61&gt;0,IF(AND('DADOS e Estimativa'!$Z61&lt;='DADOS e Estimativa'!O61,'DADOS e Estimativa'!O61&lt;='DADOS e Estimativa'!$AA61),'DADOS e Estimativa'!O61,"excluído*"),"")</f>
        <v/>
      </c>
      <c r="P188" s="192" t="str">
        <f>IF('DADOS e Estimativa'!P61&gt;0,IF(AND('DADOS e Estimativa'!$Z61&lt;='DADOS e Estimativa'!P61,'DADOS e Estimativa'!P61&lt;='DADOS e Estimativa'!$AA61),'DADOS e Estimativa'!P61,"excluído*"),"")</f>
        <v/>
      </c>
      <c r="Q188" s="192" t="str">
        <f>IF('DADOS e Estimativa'!Q61&gt;0,IF(AND('DADOS e Estimativa'!$Z61&lt;='DADOS e Estimativa'!Q61,'DADOS e Estimativa'!Q61&lt;='DADOS e Estimativa'!$AA61),'DADOS e Estimativa'!Q61,"excluído*"),"")</f>
        <v/>
      </c>
      <c r="R188" s="192" t="str">
        <f>IF('DADOS e Estimativa'!R61&gt;0,IF(AND('DADOS e Estimativa'!$Z61&lt;='DADOS e Estimativa'!R61,'DADOS e Estimativa'!R61&lt;='DADOS e Estimativa'!$AA61),'DADOS e Estimativa'!R61,"excluído*"),"")</f>
        <v/>
      </c>
      <c r="S188" s="192" t="str">
        <f>IF('DADOS e Estimativa'!S61&gt;0,IF(AND('DADOS e Estimativa'!$Z61&lt;='DADOS e Estimativa'!S61,'DADOS e Estimativa'!S61&lt;='DADOS e Estimativa'!$AA61),'DADOS e Estimativa'!S61,"excluído*"),"")</f>
        <v/>
      </c>
      <c r="T188" s="192" t="str">
        <f>IF('DADOS e Estimativa'!T61&gt;0,IF(AND('DADOS e Estimativa'!$Z61&lt;='DADOS e Estimativa'!T61,'DADOS e Estimativa'!T61&lt;='DADOS e Estimativa'!$AA61),'DADOS e Estimativa'!T61,"excluído*"),"")</f>
        <v/>
      </c>
      <c r="U188" s="192" t="str">
        <f>IF('DADOS e Estimativa'!U61&gt;0,IF(AND('DADOS e Estimativa'!$Z61&lt;='DADOS e Estimativa'!U61,'DADOS e Estimativa'!U61&lt;='DADOS e Estimativa'!$AA61),'DADOS e Estimativa'!U61,"excluído*"),"")</f>
        <v/>
      </c>
      <c r="V188" s="192" t="str">
        <f>IF('DADOS e Estimativa'!V61&gt;0,IF(AND('DADOS e Estimativa'!$Z61&lt;='DADOS e Estimativa'!V61,'DADOS e Estimativa'!V61&lt;='DADOS e Estimativa'!$AA61),'DADOS e Estimativa'!V61,"excluído*"),"")</f>
        <v/>
      </c>
      <c r="W188" s="193" t="str">
        <f>IF('DADOS e Estimativa'!W61&gt;0,IF(AND('DADOS e Estimativa'!$Z61&lt;='DADOS e Estimativa'!W61,'DADOS e Estimativa'!W61&lt;='DADOS e Estimativa'!$AA61),'DADOS e Estimativa'!W61,"excluído*"),"")</f>
        <v/>
      </c>
      <c r="X188" s="166">
        <f t="shared" si="52"/>
        <v>1856.14</v>
      </c>
      <c r="Y188" s="167"/>
      <c r="Z188" s="209">
        <f t="shared" si="53"/>
        <v>9280.7</v>
      </c>
      <c r="AA188" s="167"/>
      <c r="AB188" s="169">
        <v>2200.0</v>
      </c>
      <c r="AC188" s="54">
        <f t="shared" si="54"/>
        <v>-0.1563</v>
      </c>
      <c r="AD188" s="170">
        <v>4.0</v>
      </c>
    </row>
    <row r="189" ht="18.75" customHeight="1">
      <c r="A189" s="195" t="str">
        <f>IF('DADOS e Estimativa'!A62="","",'DADOS e Estimativa'!A62)</f>
        <v>4-51</v>
      </c>
      <c r="B189" s="196" t="str">
        <f>IF('DADOS e Estimativa'!B62="","",'DADOS e Estimativa'!B62)</f>
        <v>Split Piso-Teto 28.000 a 30.000 BTU's</v>
      </c>
      <c r="C189" s="197">
        <f>IF('DADOS e Estimativa'!C62="","",'DADOS e Estimativa'!C62)</f>
        <v>6</v>
      </c>
      <c r="D189" s="197" t="str">
        <f>IF('DADOS e Estimativa'!D62="","",'DADOS e Estimativa'!D62)</f>
        <v>unid.</v>
      </c>
      <c r="E189" s="198">
        <f>IF('DADOS e Estimativa'!E62&gt;0,IF(AND('DADOS e Estimativa'!$Z62&lt;='DADOS e Estimativa'!E62,'DADOS e Estimativa'!E62&lt;='DADOS e Estimativa'!$AA62),'DADOS e Estimativa'!E62,"excluído*"),"")</f>
        <v>6459.05</v>
      </c>
      <c r="F189" s="198" t="str">
        <f>IF('DADOS e Estimativa'!F62&gt;0,IF(AND('DADOS e Estimativa'!$Z62&lt;='DADOS e Estimativa'!F62,'DADOS e Estimativa'!F62&lt;='DADOS e Estimativa'!$AA62),'DADOS e Estimativa'!F62,"excluído*"),"")</f>
        <v>excluído*</v>
      </c>
      <c r="G189" s="198">
        <f>IF('DADOS e Estimativa'!G62&gt;0,IF(AND('DADOS e Estimativa'!$Z62&lt;='DADOS e Estimativa'!G62,'DADOS e Estimativa'!G62&lt;='DADOS e Estimativa'!$AA62),'DADOS e Estimativa'!G62,"excluído*"),"")</f>
        <v>7650</v>
      </c>
      <c r="H189" s="198">
        <f>IF('DADOS e Estimativa'!H62&gt;0,IF(AND('DADOS e Estimativa'!$Z62&lt;='DADOS e Estimativa'!H62,'DADOS e Estimativa'!H62&lt;='DADOS e Estimativa'!$AA62),'DADOS e Estimativa'!H62,"excluído*"),"")</f>
        <v>8299</v>
      </c>
      <c r="I189" s="198" t="str">
        <f>IF('DADOS e Estimativa'!I62&gt;0,IF(AND('DADOS e Estimativa'!$Z62&lt;='DADOS e Estimativa'!I62,'DADOS e Estimativa'!I62&lt;='DADOS e Estimativa'!$AA62),'DADOS e Estimativa'!I62,"excluído*"),"")</f>
        <v/>
      </c>
      <c r="J189" s="198" t="str">
        <f>IF('DADOS e Estimativa'!J62&gt;0,IF(AND('DADOS e Estimativa'!$Z62&lt;='DADOS e Estimativa'!J62,'DADOS e Estimativa'!J62&lt;='DADOS e Estimativa'!$AA62),'DADOS e Estimativa'!J62,"excluído*"),"")</f>
        <v/>
      </c>
      <c r="K189" s="198" t="str">
        <f>IF('DADOS e Estimativa'!K62&gt;0,IF(AND('DADOS e Estimativa'!$Z62&lt;='DADOS e Estimativa'!K62,'DADOS e Estimativa'!K62&lt;='DADOS e Estimativa'!$AA62),'DADOS e Estimativa'!K62,"excluído*"),"")</f>
        <v/>
      </c>
      <c r="L189" s="198" t="str">
        <f>IF('DADOS e Estimativa'!L62&gt;0,IF(AND('DADOS e Estimativa'!$Z62&lt;='DADOS e Estimativa'!L62,'DADOS e Estimativa'!L62&lt;='DADOS e Estimativa'!$AA62),'DADOS e Estimativa'!L62,"excluído*"),"")</f>
        <v/>
      </c>
      <c r="M189" s="198" t="str">
        <f>IF('DADOS e Estimativa'!M62&gt;0,IF(AND('DADOS e Estimativa'!$Z62&lt;='DADOS e Estimativa'!M62,'DADOS e Estimativa'!M62&lt;='DADOS e Estimativa'!$AA62),'DADOS e Estimativa'!M62,"excluído*"),"")</f>
        <v/>
      </c>
      <c r="N189" s="198" t="str">
        <f>IF('DADOS e Estimativa'!N62&gt;0,IF(AND('DADOS e Estimativa'!$Z62&lt;='DADOS e Estimativa'!N62,'DADOS e Estimativa'!N62&lt;='DADOS e Estimativa'!$AA62),'DADOS e Estimativa'!N62,"excluído*"),"")</f>
        <v/>
      </c>
      <c r="O189" s="198" t="str">
        <f>IF('DADOS e Estimativa'!O62&gt;0,IF(AND('DADOS e Estimativa'!$Z62&lt;='DADOS e Estimativa'!O62,'DADOS e Estimativa'!O62&lt;='DADOS e Estimativa'!$AA62),'DADOS e Estimativa'!O62,"excluído*"),"")</f>
        <v/>
      </c>
      <c r="P189" s="198" t="str">
        <f>IF('DADOS e Estimativa'!P62&gt;0,IF(AND('DADOS e Estimativa'!$Z62&lt;='DADOS e Estimativa'!P62,'DADOS e Estimativa'!P62&lt;='DADOS e Estimativa'!$AA62),'DADOS e Estimativa'!P62,"excluído*"),"")</f>
        <v/>
      </c>
      <c r="Q189" s="198" t="str">
        <f>IF('DADOS e Estimativa'!Q62&gt;0,IF(AND('DADOS e Estimativa'!$Z62&lt;='DADOS e Estimativa'!Q62,'DADOS e Estimativa'!Q62&lt;='DADOS e Estimativa'!$AA62),'DADOS e Estimativa'!Q62,"excluído*"),"")</f>
        <v/>
      </c>
      <c r="R189" s="198" t="str">
        <f>IF('DADOS e Estimativa'!R62&gt;0,IF(AND('DADOS e Estimativa'!$Z62&lt;='DADOS e Estimativa'!R62,'DADOS e Estimativa'!R62&lt;='DADOS e Estimativa'!$AA62),'DADOS e Estimativa'!R62,"excluído*"),"")</f>
        <v/>
      </c>
      <c r="S189" s="198" t="str">
        <f>IF('DADOS e Estimativa'!S62&gt;0,IF(AND('DADOS e Estimativa'!$Z62&lt;='DADOS e Estimativa'!S62,'DADOS e Estimativa'!S62&lt;='DADOS e Estimativa'!$AA62),'DADOS e Estimativa'!S62,"excluído*"),"")</f>
        <v/>
      </c>
      <c r="T189" s="198" t="str">
        <f>IF('DADOS e Estimativa'!T62&gt;0,IF(AND('DADOS e Estimativa'!$Z62&lt;='DADOS e Estimativa'!T62,'DADOS e Estimativa'!T62&lt;='DADOS e Estimativa'!$AA62),'DADOS e Estimativa'!T62,"excluído*"),"")</f>
        <v/>
      </c>
      <c r="U189" s="198" t="str">
        <f>IF('DADOS e Estimativa'!U62&gt;0,IF(AND('DADOS e Estimativa'!$Z62&lt;='DADOS e Estimativa'!U62,'DADOS e Estimativa'!U62&lt;='DADOS e Estimativa'!$AA62),'DADOS e Estimativa'!U62,"excluído*"),"")</f>
        <v/>
      </c>
      <c r="V189" s="198" t="str">
        <f>IF('DADOS e Estimativa'!V62&gt;0,IF(AND('DADOS e Estimativa'!$Z62&lt;='DADOS e Estimativa'!V62,'DADOS e Estimativa'!V62&lt;='DADOS e Estimativa'!$AA62),'DADOS e Estimativa'!V62,"excluído*"),"")</f>
        <v/>
      </c>
      <c r="W189" s="199" t="str">
        <f>IF('DADOS e Estimativa'!W62&gt;0,IF(AND('DADOS e Estimativa'!$Z62&lt;='DADOS e Estimativa'!W62,'DADOS e Estimativa'!W62&lt;='DADOS e Estimativa'!$AA62),'DADOS e Estimativa'!W62,"excluído*"),"")</f>
        <v/>
      </c>
      <c r="X189" s="177">
        <f t="shared" si="52"/>
        <v>7469.35</v>
      </c>
      <c r="Y189" s="167"/>
      <c r="Z189" s="210">
        <f t="shared" si="53"/>
        <v>44816.1</v>
      </c>
      <c r="AA189" s="142"/>
      <c r="AB189" s="169">
        <v>8085.0</v>
      </c>
      <c r="AC189" s="54">
        <f t="shared" si="54"/>
        <v>-0.07614718615</v>
      </c>
      <c r="AD189" s="170">
        <v>4.0</v>
      </c>
    </row>
    <row r="190" ht="18.75" customHeight="1">
      <c r="A190" s="195" t="str">
        <f>IF('DADOS e Estimativa'!A63="","",'DADOS e Estimativa'!A63)</f>
        <v>4-52</v>
      </c>
      <c r="B190" s="196" t="str">
        <f>IF('DADOS e Estimativa'!B63="","",'DADOS e Estimativa'!B63)</f>
        <v>Instalação item 51</v>
      </c>
      <c r="C190" s="197">
        <f>IF('DADOS e Estimativa'!C63="","",'DADOS e Estimativa'!C63)</f>
        <v>6</v>
      </c>
      <c r="D190" s="197" t="str">
        <f>IF('DADOS e Estimativa'!D63="","",'DADOS e Estimativa'!D63)</f>
        <v>unid.</v>
      </c>
      <c r="E190" s="198">
        <f>IF('DADOS e Estimativa'!E63&gt;0,IF(AND('DADOS e Estimativa'!$Z63&lt;='DADOS e Estimativa'!E63,'DADOS e Estimativa'!E63&lt;='DADOS e Estimativa'!$AA63),'DADOS e Estimativa'!E63,"excluído*"),"")</f>
        <v>2581.28</v>
      </c>
      <c r="F190" s="198" t="str">
        <f>IF('DADOS e Estimativa'!F63&gt;0,IF(AND('DADOS e Estimativa'!$Z63&lt;='DADOS e Estimativa'!F63,'DADOS e Estimativa'!F63&lt;='DADOS e Estimativa'!$AA63),'DADOS e Estimativa'!F63,"excluído*"),"")</f>
        <v>excluído*</v>
      </c>
      <c r="G190" s="198" t="str">
        <f>IF('DADOS e Estimativa'!G63&gt;0,IF(AND('DADOS e Estimativa'!$Z63&lt;='DADOS e Estimativa'!G63,'DADOS e Estimativa'!G63&lt;='DADOS e Estimativa'!$AA63),'DADOS e Estimativa'!G63,"excluído*"),"")</f>
        <v/>
      </c>
      <c r="H190" s="198" t="str">
        <f>IF('DADOS e Estimativa'!H63&gt;0,IF(AND('DADOS e Estimativa'!$Z63&lt;='DADOS e Estimativa'!H63,'DADOS e Estimativa'!H63&lt;='DADOS e Estimativa'!$AA63),'DADOS e Estimativa'!H63,"excluído*"),"")</f>
        <v/>
      </c>
      <c r="I190" s="198" t="str">
        <f>IF('DADOS e Estimativa'!I63&gt;0,IF(AND('DADOS e Estimativa'!$Z63&lt;='DADOS e Estimativa'!I63,'DADOS e Estimativa'!I63&lt;='DADOS e Estimativa'!$AA63),'DADOS e Estimativa'!I63,"excluído*"),"")</f>
        <v/>
      </c>
      <c r="J190" s="198">
        <f>IF('DADOS e Estimativa'!J63&gt;0,IF(AND('DADOS e Estimativa'!$Z63&lt;='DADOS e Estimativa'!J63,'DADOS e Estimativa'!J63&lt;='DADOS e Estimativa'!$AA63),'DADOS e Estimativa'!J63,"excluído*"),"")</f>
        <v>1131</v>
      </c>
      <c r="K190" s="198" t="str">
        <f>IF('DADOS e Estimativa'!K63&gt;0,IF(AND('DADOS e Estimativa'!$Z63&lt;='DADOS e Estimativa'!K63,'DADOS e Estimativa'!K63&lt;='DADOS e Estimativa'!$AA63),'DADOS e Estimativa'!K63,"excluído*"),"")</f>
        <v/>
      </c>
      <c r="L190" s="198" t="str">
        <f>IF('DADOS e Estimativa'!L63&gt;0,IF(AND('DADOS e Estimativa'!$Z63&lt;='DADOS e Estimativa'!L63,'DADOS e Estimativa'!L63&lt;='DADOS e Estimativa'!$AA63),'DADOS e Estimativa'!L63,"excluído*"),"")</f>
        <v/>
      </c>
      <c r="M190" s="198" t="str">
        <f>IF('DADOS e Estimativa'!M63&gt;0,IF(AND('DADOS e Estimativa'!$Z63&lt;='DADOS e Estimativa'!M63,'DADOS e Estimativa'!M63&lt;='DADOS e Estimativa'!$AA63),'DADOS e Estimativa'!M63,"excluído*"),"")</f>
        <v/>
      </c>
      <c r="N190" s="198" t="str">
        <f>IF('DADOS e Estimativa'!N63&gt;0,IF(AND('DADOS e Estimativa'!$Z63&lt;='DADOS e Estimativa'!N63,'DADOS e Estimativa'!N63&lt;='DADOS e Estimativa'!$AA63),'DADOS e Estimativa'!N63,"excluído*"),"")</f>
        <v/>
      </c>
      <c r="O190" s="198" t="str">
        <f>IF('DADOS e Estimativa'!O63&gt;0,IF(AND('DADOS e Estimativa'!$Z63&lt;='DADOS e Estimativa'!O63,'DADOS e Estimativa'!O63&lt;='DADOS e Estimativa'!$AA63),'DADOS e Estimativa'!O63,"excluído*"),"")</f>
        <v/>
      </c>
      <c r="P190" s="198" t="str">
        <f>IF('DADOS e Estimativa'!P63&gt;0,IF(AND('DADOS e Estimativa'!$Z63&lt;='DADOS e Estimativa'!P63,'DADOS e Estimativa'!P63&lt;='DADOS e Estimativa'!$AA63),'DADOS e Estimativa'!P63,"excluído*"),"")</f>
        <v/>
      </c>
      <c r="Q190" s="198" t="str">
        <f>IF('DADOS e Estimativa'!Q63&gt;0,IF(AND('DADOS e Estimativa'!$Z63&lt;='DADOS e Estimativa'!Q63,'DADOS e Estimativa'!Q63&lt;='DADOS e Estimativa'!$AA63),'DADOS e Estimativa'!Q63,"excluído*"),"")</f>
        <v/>
      </c>
      <c r="R190" s="198" t="str">
        <f>IF('DADOS e Estimativa'!R63&gt;0,IF(AND('DADOS e Estimativa'!$Z63&lt;='DADOS e Estimativa'!R63,'DADOS e Estimativa'!R63&lt;='DADOS e Estimativa'!$AA63),'DADOS e Estimativa'!R63,"excluído*"),"")</f>
        <v/>
      </c>
      <c r="S190" s="198" t="str">
        <f>IF('DADOS e Estimativa'!S63&gt;0,IF(AND('DADOS e Estimativa'!$Z63&lt;='DADOS e Estimativa'!S63,'DADOS e Estimativa'!S63&lt;='DADOS e Estimativa'!$AA63),'DADOS e Estimativa'!S63,"excluído*"),"")</f>
        <v/>
      </c>
      <c r="T190" s="198" t="str">
        <f>IF('DADOS e Estimativa'!T63&gt;0,IF(AND('DADOS e Estimativa'!$Z63&lt;='DADOS e Estimativa'!T63,'DADOS e Estimativa'!T63&lt;='DADOS e Estimativa'!$AA63),'DADOS e Estimativa'!T63,"excluído*"),"")</f>
        <v/>
      </c>
      <c r="U190" s="198" t="str">
        <f>IF('DADOS e Estimativa'!U63&gt;0,IF(AND('DADOS e Estimativa'!$Z63&lt;='DADOS e Estimativa'!U63,'DADOS e Estimativa'!U63&lt;='DADOS e Estimativa'!$AA63),'DADOS e Estimativa'!U63,"excluído*"),"")</f>
        <v/>
      </c>
      <c r="V190" s="198" t="str">
        <f>IF('DADOS e Estimativa'!V63&gt;0,IF(AND('DADOS e Estimativa'!$Z63&lt;='DADOS e Estimativa'!V63,'DADOS e Estimativa'!V63&lt;='DADOS e Estimativa'!$AA63),'DADOS e Estimativa'!V63,"excluído*"),"")</f>
        <v/>
      </c>
      <c r="W190" s="199" t="str">
        <f>IF('DADOS e Estimativa'!W63&gt;0,IF(AND('DADOS e Estimativa'!$Z63&lt;='DADOS e Estimativa'!W63,'DADOS e Estimativa'!W63&lt;='DADOS e Estimativa'!$AA63),'DADOS e Estimativa'!W63,"excluído*"),"")</f>
        <v/>
      </c>
      <c r="X190" s="177">
        <f t="shared" si="52"/>
        <v>1856.14</v>
      </c>
      <c r="Y190" s="167"/>
      <c r="Z190" s="210">
        <f t="shared" si="53"/>
        <v>11136.84</v>
      </c>
      <c r="AA190" s="142"/>
      <c r="AB190" s="169">
        <v>2650.0</v>
      </c>
      <c r="AC190" s="54">
        <f t="shared" si="54"/>
        <v>-0.2995698113</v>
      </c>
      <c r="AD190" s="170">
        <v>4.0</v>
      </c>
    </row>
    <row r="191" ht="18.75" customHeight="1">
      <c r="A191" s="189" t="str">
        <f>IF('DADOS e Estimativa'!A64="","",'DADOS e Estimativa'!A64)</f>
        <v>4-53</v>
      </c>
      <c r="B191" s="190" t="str">
        <f>IF('DADOS e Estimativa'!B64="","",'DADOS e Estimativa'!B64)</f>
        <v>Split Piso-Teto 33.000 a 36.000 BTU's</v>
      </c>
      <c r="C191" s="191">
        <f>IF('DADOS e Estimativa'!C64="","",'DADOS e Estimativa'!C64)</f>
        <v>3</v>
      </c>
      <c r="D191" s="191" t="str">
        <f>IF('DADOS e Estimativa'!D64="","",'DADOS e Estimativa'!D64)</f>
        <v>unid.</v>
      </c>
      <c r="E191" s="192">
        <f>IF('DADOS e Estimativa'!E64&gt;0,IF(AND('DADOS e Estimativa'!$Z64&lt;='DADOS e Estimativa'!E64,'DADOS e Estimativa'!E64&lt;='DADOS e Estimativa'!$AA64),'DADOS e Estimativa'!E64,"excluído*"),"")</f>
        <v>7276</v>
      </c>
      <c r="F191" s="192" t="str">
        <f>IF('DADOS e Estimativa'!F64&gt;0,IF(AND('DADOS e Estimativa'!$Z64&lt;='DADOS e Estimativa'!F64,'DADOS e Estimativa'!F64&lt;='DADOS e Estimativa'!$AA64),'DADOS e Estimativa'!F64,"excluído*"),"")</f>
        <v>excluído*</v>
      </c>
      <c r="G191" s="192">
        <f>IF('DADOS e Estimativa'!G64&gt;0,IF(AND('DADOS e Estimativa'!$Z64&lt;='DADOS e Estimativa'!G64,'DADOS e Estimativa'!G64&lt;='DADOS e Estimativa'!$AA64),'DADOS e Estimativa'!G64,"excluído*"),"")</f>
        <v>7590</v>
      </c>
      <c r="H191" s="192">
        <f>IF('DADOS e Estimativa'!H64&gt;0,IF(AND('DADOS e Estimativa'!$Z64&lt;='DADOS e Estimativa'!H64,'DADOS e Estimativa'!H64&lt;='DADOS e Estimativa'!$AA64),'DADOS e Estimativa'!H64,"excluído*"),"")</f>
        <v>7799</v>
      </c>
      <c r="I191" s="192" t="str">
        <f>IF('DADOS e Estimativa'!I64&gt;0,IF(AND('DADOS e Estimativa'!$Z64&lt;='DADOS e Estimativa'!I64,'DADOS e Estimativa'!I64&lt;='DADOS e Estimativa'!$AA64),'DADOS e Estimativa'!I64,"excluído*"),"")</f>
        <v/>
      </c>
      <c r="J191" s="192">
        <f>IF('DADOS e Estimativa'!J64&gt;0,IF(AND('DADOS e Estimativa'!$Z64&lt;='DADOS e Estimativa'!J64,'DADOS e Estimativa'!J64&lt;='DADOS e Estimativa'!$AA64),'DADOS e Estimativa'!J64,"excluído*"),"")</f>
        <v>5200</v>
      </c>
      <c r="K191" s="192">
        <f>IF('DADOS e Estimativa'!K64&gt;0,IF(AND('DADOS e Estimativa'!$Z64&lt;='DADOS e Estimativa'!K64,'DADOS e Estimativa'!K64&lt;='DADOS e Estimativa'!$AA64),'DADOS e Estimativa'!K64,"excluído*"),"")</f>
        <v>7763.79</v>
      </c>
      <c r="L191" s="192" t="str">
        <f>IF('DADOS e Estimativa'!L64&gt;0,IF(AND('DADOS e Estimativa'!$Z64&lt;='DADOS e Estimativa'!L64,'DADOS e Estimativa'!L64&lt;='DADOS e Estimativa'!$AA64),'DADOS e Estimativa'!L64,"excluído*"),"")</f>
        <v/>
      </c>
      <c r="M191" s="192" t="str">
        <f>IF('DADOS e Estimativa'!M64&gt;0,IF(AND('DADOS e Estimativa'!$Z64&lt;='DADOS e Estimativa'!M64,'DADOS e Estimativa'!M64&lt;='DADOS e Estimativa'!$AA64),'DADOS e Estimativa'!M64,"excluído*"),"")</f>
        <v/>
      </c>
      <c r="N191" s="192" t="str">
        <f>IF('DADOS e Estimativa'!N64&gt;0,IF(AND('DADOS e Estimativa'!$Z64&lt;='DADOS e Estimativa'!N64,'DADOS e Estimativa'!N64&lt;='DADOS e Estimativa'!$AA64),'DADOS e Estimativa'!N64,"excluído*"),"")</f>
        <v/>
      </c>
      <c r="O191" s="192" t="str">
        <f>IF('DADOS e Estimativa'!O64&gt;0,IF(AND('DADOS e Estimativa'!$Z64&lt;='DADOS e Estimativa'!O64,'DADOS e Estimativa'!O64&lt;='DADOS e Estimativa'!$AA64),'DADOS e Estimativa'!O64,"excluído*"),"")</f>
        <v/>
      </c>
      <c r="P191" s="192" t="str">
        <f>IF('DADOS e Estimativa'!P64&gt;0,IF(AND('DADOS e Estimativa'!$Z64&lt;='DADOS e Estimativa'!P64,'DADOS e Estimativa'!P64&lt;='DADOS e Estimativa'!$AA64),'DADOS e Estimativa'!P64,"excluído*"),"")</f>
        <v/>
      </c>
      <c r="Q191" s="192" t="str">
        <f>IF('DADOS e Estimativa'!Q64&gt;0,IF(AND('DADOS e Estimativa'!$Z64&lt;='DADOS e Estimativa'!Q64,'DADOS e Estimativa'!Q64&lt;='DADOS e Estimativa'!$AA64),'DADOS e Estimativa'!Q64,"excluído*"),"")</f>
        <v/>
      </c>
      <c r="R191" s="192" t="str">
        <f>IF('DADOS e Estimativa'!R64&gt;0,IF(AND('DADOS e Estimativa'!$Z64&lt;='DADOS e Estimativa'!R64,'DADOS e Estimativa'!R64&lt;='DADOS e Estimativa'!$AA64),'DADOS e Estimativa'!R64,"excluído*"),"")</f>
        <v/>
      </c>
      <c r="S191" s="192" t="str">
        <f>IF('DADOS e Estimativa'!S64&gt;0,IF(AND('DADOS e Estimativa'!$Z64&lt;='DADOS e Estimativa'!S64,'DADOS e Estimativa'!S64&lt;='DADOS e Estimativa'!$AA64),'DADOS e Estimativa'!S64,"excluído*"),"")</f>
        <v/>
      </c>
      <c r="T191" s="192" t="str">
        <f>IF('DADOS e Estimativa'!T64&gt;0,IF(AND('DADOS e Estimativa'!$Z64&lt;='DADOS e Estimativa'!T64,'DADOS e Estimativa'!T64&lt;='DADOS e Estimativa'!$AA64),'DADOS e Estimativa'!T64,"excluído*"),"")</f>
        <v/>
      </c>
      <c r="U191" s="192" t="str">
        <f>IF('DADOS e Estimativa'!U64&gt;0,IF(AND('DADOS e Estimativa'!$Z64&lt;='DADOS e Estimativa'!U64,'DADOS e Estimativa'!U64&lt;='DADOS e Estimativa'!$AA64),'DADOS e Estimativa'!U64,"excluído*"),"")</f>
        <v/>
      </c>
      <c r="V191" s="192" t="str">
        <f>IF('DADOS e Estimativa'!V64&gt;0,IF(AND('DADOS e Estimativa'!$Z64&lt;='DADOS e Estimativa'!V64,'DADOS e Estimativa'!V64&lt;='DADOS e Estimativa'!$AA64),'DADOS e Estimativa'!V64,"excluído*"),"")</f>
        <v/>
      </c>
      <c r="W191" s="193" t="str">
        <f>IF('DADOS e Estimativa'!W64&gt;0,IF(AND('DADOS e Estimativa'!$Z64&lt;='DADOS e Estimativa'!W64,'DADOS e Estimativa'!W64&lt;='DADOS e Estimativa'!$AA64),'DADOS e Estimativa'!W64,"excluído*"),"")</f>
        <v/>
      </c>
      <c r="X191" s="166">
        <f t="shared" si="52"/>
        <v>7125.76</v>
      </c>
      <c r="Y191" s="167"/>
      <c r="Z191" s="209">
        <f t="shared" si="53"/>
        <v>21377.28</v>
      </c>
      <c r="AA191" s="167"/>
      <c r="AB191" s="169">
        <v>7169.0</v>
      </c>
      <c r="AC191" s="54">
        <f t="shared" si="54"/>
        <v>-0.00603152462</v>
      </c>
      <c r="AD191" s="170">
        <v>4.0</v>
      </c>
    </row>
    <row r="192" ht="18.75" customHeight="1">
      <c r="A192" s="189" t="str">
        <f>IF('DADOS e Estimativa'!A65="","",'DADOS e Estimativa'!A65)</f>
        <v>4-54</v>
      </c>
      <c r="B192" s="190" t="str">
        <f>IF('DADOS e Estimativa'!B65="","",'DADOS e Estimativa'!B65)</f>
        <v>Instalação item 53</v>
      </c>
      <c r="C192" s="191">
        <f>IF('DADOS e Estimativa'!C65="","",'DADOS e Estimativa'!C65)</f>
        <v>3</v>
      </c>
      <c r="D192" s="191" t="str">
        <f>IF('DADOS e Estimativa'!D65="","",'DADOS e Estimativa'!D65)</f>
        <v>unid.</v>
      </c>
      <c r="E192" s="192">
        <f>IF('DADOS e Estimativa'!E65&gt;0,IF(AND('DADOS e Estimativa'!$Z65&lt;='DADOS e Estimativa'!E65,'DADOS e Estimativa'!E65&lt;='DADOS e Estimativa'!$AA65),'DADOS e Estimativa'!E65,"excluído*"),"")</f>
        <v>2581.28</v>
      </c>
      <c r="F192" s="192" t="str">
        <f>IF('DADOS e Estimativa'!F65&gt;0,IF(AND('DADOS e Estimativa'!$Z65&lt;='DADOS e Estimativa'!F65,'DADOS e Estimativa'!F65&lt;='DADOS e Estimativa'!$AA65),'DADOS e Estimativa'!F65,"excluído*"),"")</f>
        <v>excluído*</v>
      </c>
      <c r="G192" s="192" t="str">
        <f>IF('DADOS e Estimativa'!G65&gt;0,IF(AND('DADOS e Estimativa'!$Z65&lt;='DADOS e Estimativa'!G65,'DADOS e Estimativa'!G65&lt;='DADOS e Estimativa'!$AA65),'DADOS e Estimativa'!G65,"excluído*"),"")</f>
        <v/>
      </c>
      <c r="H192" s="192" t="str">
        <f>IF('DADOS e Estimativa'!H65&gt;0,IF(AND('DADOS e Estimativa'!$Z65&lt;='DADOS e Estimativa'!H65,'DADOS e Estimativa'!H65&lt;='DADOS e Estimativa'!$AA65),'DADOS e Estimativa'!H65,"excluído*"),"")</f>
        <v/>
      </c>
      <c r="I192" s="192" t="str">
        <f>IF('DADOS e Estimativa'!I65&gt;0,IF(AND('DADOS e Estimativa'!$Z65&lt;='DADOS e Estimativa'!I65,'DADOS e Estimativa'!I65&lt;='DADOS e Estimativa'!$AA65),'DADOS e Estimativa'!I65,"excluído*"),"")</f>
        <v/>
      </c>
      <c r="J192" s="192">
        <f>IF('DADOS e Estimativa'!J65&gt;0,IF(AND('DADOS e Estimativa'!$Z65&lt;='DADOS e Estimativa'!J65,'DADOS e Estimativa'!J65&lt;='DADOS e Estimativa'!$AA65),'DADOS e Estimativa'!J65,"excluído*"),"")</f>
        <v>1131</v>
      </c>
      <c r="K192" s="192" t="str">
        <f>IF('DADOS e Estimativa'!K65&gt;0,IF(AND('DADOS e Estimativa'!$Z65&lt;='DADOS e Estimativa'!K65,'DADOS e Estimativa'!K65&lt;='DADOS e Estimativa'!$AA65),'DADOS e Estimativa'!K65,"excluído*"),"")</f>
        <v/>
      </c>
      <c r="L192" s="192" t="str">
        <f>IF('DADOS e Estimativa'!L65&gt;0,IF(AND('DADOS e Estimativa'!$Z65&lt;='DADOS e Estimativa'!L65,'DADOS e Estimativa'!L65&lt;='DADOS e Estimativa'!$AA65),'DADOS e Estimativa'!L65,"excluído*"),"")</f>
        <v/>
      </c>
      <c r="M192" s="192" t="str">
        <f>IF('DADOS e Estimativa'!M65&gt;0,IF(AND('DADOS e Estimativa'!$Z65&lt;='DADOS e Estimativa'!M65,'DADOS e Estimativa'!M65&lt;='DADOS e Estimativa'!$AA65),'DADOS e Estimativa'!M65,"excluído*"),"")</f>
        <v/>
      </c>
      <c r="N192" s="192" t="str">
        <f>IF('DADOS e Estimativa'!N65&gt;0,IF(AND('DADOS e Estimativa'!$Z65&lt;='DADOS e Estimativa'!N65,'DADOS e Estimativa'!N65&lt;='DADOS e Estimativa'!$AA65),'DADOS e Estimativa'!N65,"excluído*"),"")</f>
        <v/>
      </c>
      <c r="O192" s="192" t="str">
        <f>IF('DADOS e Estimativa'!O65&gt;0,IF(AND('DADOS e Estimativa'!$Z65&lt;='DADOS e Estimativa'!O65,'DADOS e Estimativa'!O65&lt;='DADOS e Estimativa'!$AA65),'DADOS e Estimativa'!O65,"excluído*"),"")</f>
        <v/>
      </c>
      <c r="P192" s="192" t="str">
        <f>IF('DADOS e Estimativa'!P65&gt;0,IF(AND('DADOS e Estimativa'!$Z65&lt;='DADOS e Estimativa'!P65,'DADOS e Estimativa'!P65&lt;='DADOS e Estimativa'!$AA65),'DADOS e Estimativa'!P65,"excluído*"),"")</f>
        <v/>
      </c>
      <c r="Q192" s="192" t="str">
        <f>IF('DADOS e Estimativa'!Q65&gt;0,IF(AND('DADOS e Estimativa'!$Z65&lt;='DADOS e Estimativa'!Q65,'DADOS e Estimativa'!Q65&lt;='DADOS e Estimativa'!$AA65),'DADOS e Estimativa'!Q65,"excluído*"),"")</f>
        <v/>
      </c>
      <c r="R192" s="192" t="str">
        <f>IF('DADOS e Estimativa'!R65&gt;0,IF(AND('DADOS e Estimativa'!$Z65&lt;='DADOS e Estimativa'!R65,'DADOS e Estimativa'!R65&lt;='DADOS e Estimativa'!$AA65),'DADOS e Estimativa'!R65,"excluído*"),"")</f>
        <v/>
      </c>
      <c r="S192" s="192" t="str">
        <f>IF('DADOS e Estimativa'!S65&gt;0,IF(AND('DADOS e Estimativa'!$Z65&lt;='DADOS e Estimativa'!S65,'DADOS e Estimativa'!S65&lt;='DADOS e Estimativa'!$AA65),'DADOS e Estimativa'!S65,"excluído*"),"")</f>
        <v/>
      </c>
      <c r="T192" s="192" t="str">
        <f>IF('DADOS e Estimativa'!T65&gt;0,IF(AND('DADOS e Estimativa'!$Z65&lt;='DADOS e Estimativa'!T65,'DADOS e Estimativa'!T65&lt;='DADOS e Estimativa'!$AA65),'DADOS e Estimativa'!T65,"excluído*"),"")</f>
        <v/>
      </c>
      <c r="U192" s="192" t="str">
        <f>IF('DADOS e Estimativa'!U65&gt;0,IF(AND('DADOS e Estimativa'!$Z65&lt;='DADOS e Estimativa'!U65,'DADOS e Estimativa'!U65&lt;='DADOS e Estimativa'!$AA65),'DADOS e Estimativa'!U65,"excluído*"),"")</f>
        <v/>
      </c>
      <c r="V192" s="192" t="str">
        <f>IF('DADOS e Estimativa'!V65&gt;0,IF(AND('DADOS e Estimativa'!$Z65&lt;='DADOS e Estimativa'!V65,'DADOS e Estimativa'!V65&lt;='DADOS e Estimativa'!$AA65),'DADOS e Estimativa'!V65,"excluído*"),"")</f>
        <v/>
      </c>
      <c r="W192" s="193" t="str">
        <f>IF('DADOS e Estimativa'!W65&gt;0,IF(AND('DADOS e Estimativa'!$Z65&lt;='DADOS e Estimativa'!W65,'DADOS e Estimativa'!W65&lt;='DADOS e Estimativa'!$AA65),'DADOS e Estimativa'!W65,"excluído*"),"")</f>
        <v/>
      </c>
      <c r="X192" s="166">
        <f t="shared" si="52"/>
        <v>1856.14</v>
      </c>
      <c r="Y192" s="167"/>
      <c r="Z192" s="209">
        <f t="shared" si="53"/>
        <v>5568.42</v>
      </c>
      <c r="AA192" s="167"/>
      <c r="AB192" s="169">
        <v>3300.0</v>
      </c>
      <c r="AC192" s="54">
        <f t="shared" si="54"/>
        <v>-0.4375333333</v>
      </c>
      <c r="AD192" s="170">
        <v>4.0</v>
      </c>
    </row>
    <row r="193" ht="18.75" customHeight="1">
      <c r="A193" s="195" t="str">
        <f>IF('DADOS e Estimativa'!A66="","",'DADOS e Estimativa'!A66)</f>
        <v>4-55</v>
      </c>
      <c r="B193" s="196" t="str">
        <f>IF('DADOS e Estimativa'!B66="","",'DADOS e Estimativa'!B66)</f>
        <v>Slipt-Cassete  22.000 a 24.000 BTU's</v>
      </c>
      <c r="C193" s="197">
        <f>IF('DADOS e Estimativa'!C66="","",'DADOS e Estimativa'!C66)</f>
        <v>4</v>
      </c>
      <c r="D193" s="197" t="str">
        <f>IF('DADOS e Estimativa'!D66="","",'DADOS e Estimativa'!D66)</f>
        <v>unid.</v>
      </c>
      <c r="E193" s="198">
        <f>IF('DADOS e Estimativa'!E66&gt;0,IF(AND('DADOS e Estimativa'!$Z66&lt;='DADOS e Estimativa'!E66,'DADOS e Estimativa'!E66&lt;='DADOS e Estimativa'!$AA66),'DADOS e Estimativa'!E66,"excluído*"),"")</f>
        <v>7456.55</v>
      </c>
      <c r="F193" s="198" t="str">
        <f>IF('DADOS e Estimativa'!F66&gt;0,IF(AND('DADOS e Estimativa'!$Z66&lt;='DADOS e Estimativa'!F66,'DADOS e Estimativa'!F66&lt;='DADOS e Estimativa'!$AA66),'DADOS e Estimativa'!F66,"excluído*"),"")</f>
        <v>excluído*</v>
      </c>
      <c r="G193" s="198">
        <f>IF('DADOS e Estimativa'!G66&gt;0,IF(AND('DADOS e Estimativa'!$Z66&lt;='DADOS e Estimativa'!G66,'DADOS e Estimativa'!G66&lt;='DADOS e Estimativa'!$AA66),'DADOS e Estimativa'!G66,"excluído*"),"")</f>
        <v>7500</v>
      </c>
      <c r="H193" s="198">
        <f>IF('DADOS e Estimativa'!H66&gt;0,IF(AND('DADOS e Estimativa'!$Z66&lt;='DADOS e Estimativa'!H66,'DADOS e Estimativa'!H66&lt;='DADOS e Estimativa'!$AA66),'DADOS e Estimativa'!H66,"excluído*"),"")</f>
        <v>8089</v>
      </c>
      <c r="I193" s="198" t="str">
        <f>IF('DADOS e Estimativa'!I66&gt;0,IF(AND('DADOS e Estimativa'!$Z66&lt;='DADOS e Estimativa'!I66,'DADOS e Estimativa'!I66&lt;='DADOS e Estimativa'!$AA66),'DADOS e Estimativa'!I66,"excluído*"),"")</f>
        <v/>
      </c>
      <c r="J193" s="198">
        <f>IF('DADOS e Estimativa'!J66&gt;0,IF(AND('DADOS e Estimativa'!$Z66&lt;='DADOS e Estimativa'!J66,'DADOS e Estimativa'!J66&lt;='DADOS e Estimativa'!$AA66),'DADOS e Estimativa'!J66,"excluído*"),"")</f>
        <v>8228</v>
      </c>
      <c r="K193" s="198" t="str">
        <f>IF('DADOS e Estimativa'!K66&gt;0,IF(AND('DADOS e Estimativa'!$Z66&lt;='DADOS e Estimativa'!K66,'DADOS e Estimativa'!K66&lt;='DADOS e Estimativa'!$AA66),'DADOS e Estimativa'!K66,"excluído*"),"")</f>
        <v>excluído*</v>
      </c>
      <c r="L193" s="198" t="str">
        <f>IF('DADOS e Estimativa'!L66&gt;0,IF(AND('DADOS e Estimativa'!$Z66&lt;='DADOS e Estimativa'!L66,'DADOS e Estimativa'!L66&lt;='DADOS e Estimativa'!$AA66),'DADOS e Estimativa'!L66,"excluído*"),"")</f>
        <v/>
      </c>
      <c r="M193" s="198" t="str">
        <f>IF('DADOS e Estimativa'!M66&gt;0,IF(AND('DADOS e Estimativa'!$Z66&lt;='DADOS e Estimativa'!M66,'DADOS e Estimativa'!M66&lt;='DADOS e Estimativa'!$AA66),'DADOS e Estimativa'!M66,"excluído*"),"")</f>
        <v/>
      </c>
      <c r="N193" s="198" t="str">
        <f>IF('DADOS e Estimativa'!N66&gt;0,IF(AND('DADOS e Estimativa'!$Z66&lt;='DADOS e Estimativa'!N66,'DADOS e Estimativa'!N66&lt;='DADOS e Estimativa'!$AA66),'DADOS e Estimativa'!N66,"excluído*"),"")</f>
        <v/>
      </c>
      <c r="O193" s="198" t="str">
        <f>IF('DADOS e Estimativa'!O66&gt;0,IF(AND('DADOS e Estimativa'!$Z66&lt;='DADOS e Estimativa'!O66,'DADOS e Estimativa'!O66&lt;='DADOS e Estimativa'!$AA66),'DADOS e Estimativa'!O66,"excluído*"),"")</f>
        <v/>
      </c>
      <c r="P193" s="198" t="str">
        <f>IF('DADOS e Estimativa'!P66&gt;0,IF(AND('DADOS e Estimativa'!$Z66&lt;='DADOS e Estimativa'!P66,'DADOS e Estimativa'!P66&lt;='DADOS e Estimativa'!$AA66),'DADOS e Estimativa'!P66,"excluído*"),"")</f>
        <v/>
      </c>
      <c r="Q193" s="198" t="str">
        <f>IF('DADOS e Estimativa'!Q66&gt;0,IF(AND('DADOS e Estimativa'!$Z66&lt;='DADOS e Estimativa'!Q66,'DADOS e Estimativa'!Q66&lt;='DADOS e Estimativa'!$AA66),'DADOS e Estimativa'!Q66,"excluído*"),"")</f>
        <v/>
      </c>
      <c r="R193" s="198" t="str">
        <f>IF('DADOS e Estimativa'!R66&gt;0,IF(AND('DADOS e Estimativa'!$Z66&lt;='DADOS e Estimativa'!R66,'DADOS e Estimativa'!R66&lt;='DADOS e Estimativa'!$AA66),'DADOS e Estimativa'!R66,"excluído*"),"")</f>
        <v/>
      </c>
      <c r="S193" s="198" t="str">
        <f>IF('DADOS e Estimativa'!S66&gt;0,IF(AND('DADOS e Estimativa'!$Z66&lt;='DADOS e Estimativa'!S66,'DADOS e Estimativa'!S66&lt;='DADOS e Estimativa'!$AA66),'DADOS e Estimativa'!S66,"excluído*"),"")</f>
        <v/>
      </c>
      <c r="T193" s="198" t="str">
        <f>IF('DADOS e Estimativa'!T66&gt;0,IF(AND('DADOS e Estimativa'!$Z66&lt;='DADOS e Estimativa'!T66,'DADOS e Estimativa'!T66&lt;='DADOS e Estimativa'!$AA66),'DADOS e Estimativa'!T66,"excluído*"),"")</f>
        <v/>
      </c>
      <c r="U193" s="198" t="str">
        <f>IF('DADOS e Estimativa'!U66&gt;0,IF(AND('DADOS e Estimativa'!$Z66&lt;='DADOS e Estimativa'!U66,'DADOS e Estimativa'!U66&lt;='DADOS e Estimativa'!$AA66),'DADOS e Estimativa'!U66,"excluído*"),"")</f>
        <v/>
      </c>
      <c r="V193" s="198" t="str">
        <f>IF('DADOS e Estimativa'!V66&gt;0,IF(AND('DADOS e Estimativa'!$Z66&lt;='DADOS e Estimativa'!V66,'DADOS e Estimativa'!V66&lt;='DADOS e Estimativa'!$AA66),'DADOS e Estimativa'!V66,"excluído*"),"")</f>
        <v/>
      </c>
      <c r="W193" s="199" t="str">
        <f>IF('DADOS e Estimativa'!W66&gt;0,IF(AND('DADOS e Estimativa'!$Z66&lt;='DADOS e Estimativa'!W66,'DADOS e Estimativa'!W66&lt;='DADOS e Estimativa'!$AA66),'DADOS e Estimativa'!W66,"excluído*"),"")</f>
        <v/>
      </c>
      <c r="X193" s="177">
        <f t="shared" si="52"/>
        <v>7818.39</v>
      </c>
      <c r="Y193" s="167"/>
      <c r="Z193" s="210">
        <f t="shared" si="53"/>
        <v>31273.56</v>
      </c>
      <c r="AA193" s="142"/>
      <c r="AB193" s="169">
        <v>8677.0</v>
      </c>
      <c r="AC193" s="54">
        <f t="shared" si="54"/>
        <v>-0.0989524029</v>
      </c>
      <c r="AD193" s="170">
        <v>4.0</v>
      </c>
    </row>
    <row r="194" ht="18.75" customHeight="1">
      <c r="A194" s="195" t="str">
        <f>IF('DADOS e Estimativa'!A67="","",'DADOS e Estimativa'!A67)</f>
        <v>4-56</v>
      </c>
      <c r="B194" s="196" t="str">
        <f>IF('DADOS e Estimativa'!B67="","",'DADOS e Estimativa'!B67)</f>
        <v>Instalação item 55</v>
      </c>
      <c r="C194" s="197">
        <f>IF('DADOS e Estimativa'!C67="","",'DADOS e Estimativa'!C67)</f>
        <v>4</v>
      </c>
      <c r="D194" s="197" t="str">
        <f>IF('DADOS e Estimativa'!D67="","",'DADOS e Estimativa'!D67)</f>
        <v>unid.</v>
      </c>
      <c r="E194" s="198">
        <f>IF('DADOS e Estimativa'!E67&gt;0,IF(AND('DADOS e Estimativa'!$Z67&lt;='DADOS e Estimativa'!E67,'DADOS e Estimativa'!E67&lt;='DADOS e Estimativa'!$AA67),'DADOS e Estimativa'!E67,"excluído*"),"")</f>
        <v>2931.66</v>
      </c>
      <c r="F194" s="198" t="str">
        <f>IF('DADOS e Estimativa'!F67&gt;0,IF(AND('DADOS e Estimativa'!$Z67&lt;='DADOS e Estimativa'!F67,'DADOS e Estimativa'!F67&lt;='DADOS e Estimativa'!$AA67),'DADOS e Estimativa'!F67,"excluído*"),"")</f>
        <v>excluído*</v>
      </c>
      <c r="G194" s="198" t="str">
        <f>IF('DADOS e Estimativa'!G67&gt;0,IF(AND('DADOS e Estimativa'!$Z67&lt;='DADOS e Estimativa'!G67,'DADOS e Estimativa'!G67&lt;='DADOS e Estimativa'!$AA67),'DADOS e Estimativa'!G67,"excluído*"),"")</f>
        <v/>
      </c>
      <c r="H194" s="198" t="str">
        <f>IF('DADOS e Estimativa'!H67&gt;0,IF(AND('DADOS e Estimativa'!$Z67&lt;='DADOS e Estimativa'!H67,'DADOS e Estimativa'!H67&lt;='DADOS e Estimativa'!$AA67),'DADOS e Estimativa'!H67,"excluído*"),"")</f>
        <v/>
      </c>
      <c r="I194" s="198">
        <f>IF('DADOS e Estimativa'!I67&gt;0,IF(AND('DADOS e Estimativa'!$Z67&lt;='DADOS e Estimativa'!I67,'DADOS e Estimativa'!I67&lt;='DADOS e Estimativa'!$AA67),'DADOS e Estimativa'!I67,"excluído*"),"")</f>
        <v>1316</v>
      </c>
      <c r="J194" s="198" t="str">
        <f>IF('DADOS e Estimativa'!J67&gt;0,IF(AND('DADOS e Estimativa'!$Z67&lt;='DADOS e Estimativa'!J67,'DADOS e Estimativa'!J67&lt;='DADOS e Estimativa'!$AA67),'DADOS e Estimativa'!J67,"excluído*"),"")</f>
        <v/>
      </c>
      <c r="K194" s="198" t="str">
        <f>IF('DADOS e Estimativa'!K67&gt;0,IF(AND('DADOS e Estimativa'!$Z67&lt;='DADOS e Estimativa'!K67,'DADOS e Estimativa'!K67&lt;='DADOS e Estimativa'!$AA67),'DADOS e Estimativa'!K67,"excluído*"),"")</f>
        <v/>
      </c>
      <c r="L194" s="198" t="str">
        <f>IF('DADOS e Estimativa'!L67&gt;0,IF(AND('DADOS e Estimativa'!$Z67&lt;='DADOS e Estimativa'!L67,'DADOS e Estimativa'!L67&lt;='DADOS e Estimativa'!$AA67),'DADOS e Estimativa'!L67,"excluído*"),"")</f>
        <v/>
      </c>
      <c r="M194" s="198" t="str">
        <f>IF('DADOS e Estimativa'!M67&gt;0,IF(AND('DADOS e Estimativa'!$Z67&lt;='DADOS e Estimativa'!M67,'DADOS e Estimativa'!M67&lt;='DADOS e Estimativa'!$AA67),'DADOS e Estimativa'!M67,"excluído*"),"")</f>
        <v/>
      </c>
      <c r="N194" s="198" t="str">
        <f>IF('DADOS e Estimativa'!N67&gt;0,IF(AND('DADOS e Estimativa'!$Z67&lt;='DADOS e Estimativa'!N67,'DADOS e Estimativa'!N67&lt;='DADOS e Estimativa'!$AA67),'DADOS e Estimativa'!N67,"excluído*"),"")</f>
        <v/>
      </c>
      <c r="O194" s="198" t="str">
        <f>IF('DADOS e Estimativa'!O67&gt;0,IF(AND('DADOS e Estimativa'!$Z67&lt;='DADOS e Estimativa'!O67,'DADOS e Estimativa'!O67&lt;='DADOS e Estimativa'!$AA67),'DADOS e Estimativa'!O67,"excluído*"),"")</f>
        <v/>
      </c>
      <c r="P194" s="198" t="str">
        <f>IF('DADOS e Estimativa'!P67&gt;0,IF(AND('DADOS e Estimativa'!$Z67&lt;='DADOS e Estimativa'!P67,'DADOS e Estimativa'!P67&lt;='DADOS e Estimativa'!$AA67),'DADOS e Estimativa'!P67,"excluído*"),"")</f>
        <v/>
      </c>
      <c r="Q194" s="198" t="str">
        <f>IF('DADOS e Estimativa'!Q67&gt;0,IF(AND('DADOS e Estimativa'!$Z67&lt;='DADOS e Estimativa'!Q67,'DADOS e Estimativa'!Q67&lt;='DADOS e Estimativa'!$AA67),'DADOS e Estimativa'!Q67,"excluído*"),"")</f>
        <v/>
      </c>
      <c r="R194" s="198" t="str">
        <f>IF('DADOS e Estimativa'!R67&gt;0,IF(AND('DADOS e Estimativa'!$Z67&lt;='DADOS e Estimativa'!R67,'DADOS e Estimativa'!R67&lt;='DADOS e Estimativa'!$AA67),'DADOS e Estimativa'!R67,"excluído*"),"")</f>
        <v/>
      </c>
      <c r="S194" s="198" t="str">
        <f>IF('DADOS e Estimativa'!S67&gt;0,IF(AND('DADOS e Estimativa'!$Z67&lt;='DADOS e Estimativa'!S67,'DADOS e Estimativa'!S67&lt;='DADOS e Estimativa'!$AA67),'DADOS e Estimativa'!S67,"excluído*"),"")</f>
        <v/>
      </c>
      <c r="T194" s="198" t="str">
        <f>IF('DADOS e Estimativa'!T67&gt;0,IF(AND('DADOS e Estimativa'!$Z67&lt;='DADOS e Estimativa'!T67,'DADOS e Estimativa'!T67&lt;='DADOS e Estimativa'!$AA67),'DADOS e Estimativa'!T67,"excluído*"),"")</f>
        <v/>
      </c>
      <c r="U194" s="198" t="str">
        <f>IF('DADOS e Estimativa'!U67&gt;0,IF(AND('DADOS e Estimativa'!$Z67&lt;='DADOS e Estimativa'!U67,'DADOS e Estimativa'!U67&lt;='DADOS e Estimativa'!$AA67),'DADOS e Estimativa'!U67,"excluído*"),"")</f>
        <v/>
      </c>
      <c r="V194" s="198" t="str">
        <f>IF('DADOS e Estimativa'!V67&gt;0,IF(AND('DADOS e Estimativa'!$Z67&lt;='DADOS e Estimativa'!V67,'DADOS e Estimativa'!V67&lt;='DADOS e Estimativa'!$AA67),'DADOS e Estimativa'!V67,"excluído*"),"")</f>
        <v/>
      </c>
      <c r="W194" s="199" t="str">
        <f>IF('DADOS e Estimativa'!W67&gt;0,IF(AND('DADOS e Estimativa'!$Z67&lt;='DADOS e Estimativa'!W67,'DADOS e Estimativa'!W67&lt;='DADOS e Estimativa'!$AA67),'DADOS e Estimativa'!W67,"excluído*"),"")</f>
        <v/>
      </c>
      <c r="X194" s="177">
        <f t="shared" si="52"/>
        <v>2123.83</v>
      </c>
      <c r="Y194" s="167"/>
      <c r="Z194" s="210">
        <f t="shared" si="53"/>
        <v>8495.32</v>
      </c>
      <c r="AA194" s="142"/>
      <c r="AB194" s="169">
        <v>2177.0</v>
      </c>
      <c r="AC194" s="54">
        <f t="shared" si="54"/>
        <v>-0.0244235186</v>
      </c>
      <c r="AD194" s="170">
        <v>4.0</v>
      </c>
    </row>
    <row r="195" ht="18.75" customHeight="1">
      <c r="A195" s="189" t="str">
        <f>IF('DADOS e Estimativa'!A68="","",'DADOS e Estimativa'!A68)</f>
        <v>4-57</v>
      </c>
      <c r="B195" s="190" t="str">
        <f>IF('DADOS e Estimativa'!B68="","",'DADOS e Estimativa'!B68)</f>
        <v>Slipt-Cassete  33.000 a 36.000 BTU's</v>
      </c>
      <c r="C195" s="191">
        <f>IF('DADOS e Estimativa'!C68="","",'DADOS e Estimativa'!C68)</f>
        <v>5</v>
      </c>
      <c r="D195" s="191" t="str">
        <f>IF('DADOS e Estimativa'!D68="","",'DADOS e Estimativa'!D68)</f>
        <v>unid.</v>
      </c>
      <c r="E195" s="192">
        <f>IF('DADOS e Estimativa'!E68&gt;0,IF(AND('DADOS e Estimativa'!$Z68&lt;='DADOS e Estimativa'!E68,'DADOS e Estimativa'!E68&lt;='DADOS e Estimativa'!$AA68),'DADOS e Estimativa'!E68,"excluído*"),"")</f>
        <v>9879.05</v>
      </c>
      <c r="F195" s="192" t="str">
        <f>IF('DADOS e Estimativa'!F68&gt;0,IF(AND('DADOS e Estimativa'!$Z68&lt;='DADOS e Estimativa'!F68,'DADOS e Estimativa'!F68&lt;='DADOS e Estimativa'!$AA68),'DADOS e Estimativa'!F68,"excluído*"),"")</f>
        <v>excluído*</v>
      </c>
      <c r="G195" s="192">
        <f>IF('DADOS e Estimativa'!G68&gt;0,IF(AND('DADOS e Estimativa'!$Z68&lt;='DADOS e Estimativa'!G68,'DADOS e Estimativa'!G68&lt;='DADOS e Estimativa'!$AA68),'DADOS e Estimativa'!G68,"excluído*"),"")</f>
        <v>9950</v>
      </c>
      <c r="H195" s="192">
        <f>IF('DADOS e Estimativa'!H68&gt;0,IF(AND('DADOS e Estimativa'!$Z68&lt;='DADOS e Estimativa'!H68,'DADOS e Estimativa'!H68&lt;='DADOS e Estimativa'!$AA68),'DADOS e Estimativa'!H68,"excluído*"),"")</f>
        <v>10299</v>
      </c>
      <c r="I195" s="192" t="str">
        <f>IF('DADOS e Estimativa'!I68&gt;0,IF(AND('DADOS e Estimativa'!$Z68&lt;='DADOS e Estimativa'!I68,'DADOS e Estimativa'!I68&lt;='DADOS e Estimativa'!$AA68),'DADOS e Estimativa'!I68,"excluído*"),"")</f>
        <v/>
      </c>
      <c r="J195" s="192">
        <f>IF('DADOS e Estimativa'!J68&gt;0,IF(AND('DADOS e Estimativa'!$Z68&lt;='DADOS e Estimativa'!J68,'DADOS e Estimativa'!J68&lt;='DADOS e Estimativa'!$AA68),'DADOS e Estimativa'!J68,"excluído*"),"")</f>
        <v>8688</v>
      </c>
      <c r="K195" s="192" t="str">
        <f>IF('DADOS e Estimativa'!K68&gt;0,IF(AND('DADOS e Estimativa'!$Z68&lt;='DADOS e Estimativa'!K68,'DADOS e Estimativa'!K68&lt;='DADOS e Estimativa'!$AA68),'DADOS e Estimativa'!K68,"excluído*"),"")</f>
        <v/>
      </c>
      <c r="L195" s="192" t="str">
        <f>IF('DADOS e Estimativa'!L68&gt;0,IF(AND('DADOS e Estimativa'!$Z68&lt;='DADOS e Estimativa'!L68,'DADOS e Estimativa'!L68&lt;='DADOS e Estimativa'!$AA68),'DADOS e Estimativa'!L68,"excluído*"),"")</f>
        <v/>
      </c>
      <c r="M195" s="192" t="str">
        <f>IF('DADOS e Estimativa'!M68&gt;0,IF(AND('DADOS e Estimativa'!$Z68&lt;='DADOS e Estimativa'!M68,'DADOS e Estimativa'!M68&lt;='DADOS e Estimativa'!$AA68),'DADOS e Estimativa'!M68,"excluído*"),"")</f>
        <v/>
      </c>
      <c r="N195" s="192" t="str">
        <f>IF('DADOS e Estimativa'!N68&gt;0,IF(AND('DADOS e Estimativa'!$Z68&lt;='DADOS e Estimativa'!N68,'DADOS e Estimativa'!N68&lt;='DADOS e Estimativa'!$AA68),'DADOS e Estimativa'!N68,"excluído*"),"")</f>
        <v/>
      </c>
      <c r="O195" s="192" t="str">
        <f>IF('DADOS e Estimativa'!O68&gt;0,IF(AND('DADOS e Estimativa'!$Z68&lt;='DADOS e Estimativa'!O68,'DADOS e Estimativa'!O68&lt;='DADOS e Estimativa'!$AA68),'DADOS e Estimativa'!O68,"excluído*"),"")</f>
        <v/>
      </c>
      <c r="P195" s="192" t="str">
        <f>IF('DADOS e Estimativa'!P68&gt;0,IF(AND('DADOS e Estimativa'!$Z68&lt;='DADOS e Estimativa'!P68,'DADOS e Estimativa'!P68&lt;='DADOS e Estimativa'!$AA68),'DADOS e Estimativa'!P68,"excluído*"),"")</f>
        <v/>
      </c>
      <c r="Q195" s="192" t="str">
        <f>IF('DADOS e Estimativa'!Q68&gt;0,IF(AND('DADOS e Estimativa'!$Z68&lt;='DADOS e Estimativa'!Q68,'DADOS e Estimativa'!Q68&lt;='DADOS e Estimativa'!$AA68),'DADOS e Estimativa'!Q68,"excluído*"),"")</f>
        <v/>
      </c>
      <c r="R195" s="192" t="str">
        <f>IF('DADOS e Estimativa'!R68&gt;0,IF(AND('DADOS e Estimativa'!$Z68&lt;='DADOS e Estimativa'!R68,'DADOS e Estimativa'!R68&lt;='DADOS e Estimativa'!$AA68),'DADOS e Estimativa'!R68,"excluído*"),"")</f>
        <v/>
      </c>
      <c r="S195" s="192" t="str">
        <f>IF('DADOS e Estimativa'!S68&gt;0,IF(AND('DADOS e Estimativa'!$Z68&lt;='DADOS e Estimativa'!S68,'DADOS e Estimativa'!S68&lt;='DADOS e Estimativa'!$AA68),'DADOS e Estimativa'!S68,"excluído*"),"")</f>
        <v/>
      </c>
      <c r="T195" s="192" t="str">
        <f>IF('DADOS e Estimativa'!T68&gt;0,IF(AND('DADOS e Estimativa'!$Z68&lt;='DADOS e Estimativa'!T68,'DADOS e Estimativa'!T68&lt;='DADOS e Estimativa'!$AA68),'DADOS e Estimativa'!T68,"excluído*"),"")</f>
        <v/>
      </c>
      <c r="U195" s="192" t="str">
        <f>IF('DADOS e Estimativa'!U68&gt;0,IF(AND('DADOS e Estimativa'!$Z68&lt;='DADOS e Estimativa'!U68,'DADOS e Estimativa'!U68&lt;='DADOS e Estimativa'!$AA68),'DADOS e Estimativa'!U68,"excluído*"),"")</f>
        <v/>
      </c>
      <c r="V195" s="192" t="str">
        <f>IF('DADOS e Estimativa'!V68&gt;0,IF(AND('DADOS e Estimativa'!$Z68&lt;='DADOS e Estimativa'!V68,'DADOS e Estimativa'!V68&lt;='DADOS e Estimativa'!$AA68),'DADOS e Estimativa'!V68,"excluído*"),"")</f>
        <v/>
      </c>
      <c r="W195" s="193" t="str">
        <f>IF('DADOS e Estimativa'!W68&gt;0,IF(AND('DADOS e Estimativa'!$Z68&lt;='DADOS e Estimativa'!W68,'DADOS e Estimativa'!W68&lt;='DADOS e Estimativa'!$AA68),'DADOS e Estimativa'!W68,"excluído*"),"")</f>
        <v/>
      </c>
      <c r="X195" s="166">
        <f t="shared" si="52"/>
        <v>9704.01</v>
      </c>
      <c r="Y195" s="167"/>
      <c r="Z195" s="209">
        <f t="shared" si="53"/>
        <v>48520.05</v>
      </c>
      <c r="AA195" s="167"/>
      <c r="AB195" s="169">
        <v>10163.0</v>
      </c>
      <c r="AC195" s="54">
        <f t="shared" si="54"/>
        <v>-0.04516284562</v>
      </c>
      <c r="AD195" s="170">
        <v>4.0</v>
      </c>
    </row>
    <row r="196" ht="18.75" customHeight="1">
      <c r="A196" s="201" t="str">
        <f>IF('DADOS e Estimativa'!A69="","",'DADOS e Estimativa'!A69)</f>
        <v>4-58</v>
      </c>
      <c r="B196" s="202" t="str">
        <f>IF('DADOS e Estimativa'!B69="","",'DADOS e Estimativa'!B69)</f>
        <v>Instalação item 57</v>
      </c>
      <c r="C196" s="203">
        <f>IF('DADOS e Estimativa'!C69="","",'DADOS e Estimativa'!C69)</f>
        <v>5</v>
      </c>
      <c r="D196" s="203" t="str">
        <f>IF('DADOS e Estimativa'!D69="","",'DADOS e Estimativa'!D69)</f>
        <v>unid.</v>
      </c>
      <c r="E196" s="204">
        <f>IF('DADOS e Estimativa'!E69&gt;0,IF(AND('DADOS e Estimativa'!$Z69&lt;='DADOS e Estimativa'!E69,'DADOS e Estimativa'!E69&lt;='DADOS e Estimativa'!$AA69),'DADOS e Estimativa'!E69,"excluído*"),"")</f>
        <v>2931.66</v>
      </c>
      <c r="F196" s="204" t="str">
        <f>IF('DADOS e Estimativa'!F69&gt;0,IF(AND('DADOS e Estimativa'!$Z69&lt;='DADOS e Estimativa'!F69,'DADOS e Estimativa'!F69&lt;='DADOS e Estimativa'!$AA69),'DADOS e Estimativa'!F69,"excluído*"),"")</f>
        <v>excluído*</v>
      </c>
      <c r="G196" s="204" t="str">
        <f>IF('DADOS e Estimativa'!G69&gt;0,IF(AND('DADOS e Estimativa'!$Z69&lt;='DADOS e Estimativa'!G69,'DADOS e Estimativa'!G69&lt;='DADOS e Estimativa'!$AA69),'DADOS e Estimativa'!G69,"excluído*"),"")</f>
        <v/>
      </c>
      <c r="H196" s="204" t="str">
        <f>IF('DADOS e Estimativa'!H69&gt;0,IF(AND('DADOS e Estimativa'!$Z69&lt;='DADOS e Estimativa'!H69,'DADOS e Estimativa'!H69&lt;='DADOS e Estimativa'!$AA69),'DADOS e Estimativa'!H69,"excluído*"),"")</f>
        <v/>
      </c>
      <c r="I196" s="204">
        <f>IF('DADOS e Estimativa'!I69&gt;0,IF(AND('DADOS e Estimativa'!$Z69&lt;='DADOS e Estimativa'!I69,'DADOS e Estimativa'!I69&lt;='DADOS e Estimativa'!$AA69),'DADOS e Estimativa'!I69,"excluído*"),"")</f>
        <v>1579</v>
      </c>
      <c r="J196" s="204" t="str">
        <f>IF('DADOS e Estimativa'!J69&gt;0,IF(AND('DADOS e Estimativa'!$Z69&lt;='DADOS e Estimativa'!J69,'DADOS e Estimativa'!J69&lt;='DADOS e Estimativa'!$AA69),'DADOS e Estimativa'!J69,"excluído*"),"")</f>
        <v/>
      </c>
      <c r="K196" s="204" t="str">
        <f>IF('DADOS e Estimativa'!K69&gt;0,IF(AND('DADOS e Estimativa'!$Z69&lt;='DADOS e Estimativa'!K69,'DADOS e Estimativa'!K69&lt;='DADOS e Estimativa'!$AA69),'DADOS e Estimativa'!K69,"excluído*"),"")</f>
        <v/>
      </c>
      <c r="L196" s="204" t="str">
        <f>IF('DADOS e Estimativa'!L69&gt;0,IF(AND('DADOS e Estimativa'!$Z69&lt;='DADOS e Estimativa'!L69,'DADOS e Estimativa'!L69&lt;='DADOS e Estimativa'!$AA69),'DADOS e Estimativa'!L69,"excluído*"),"")</f>
        <v/>
      </c>
      <c r="M196" s="204" t="str">
        <f>IF('DADOS e Estimativa'!M69&gt;0,IF(AND('DADOS e Estimativa'!$Z69&lt;='DADOS e Estimativa'!M69,'DADOS e Estimativa'!M69&lt;='DADOS e Estimativa'!$AA69),'DADOS e Estimativa'!M69,"excluído*"),"")</f>
        <v/>
      </c>
      <c r="N196" s="204" t="str">
        <f>IF('DADOS e Estimativa'!N69&gt;0,IF(AND('DADOS e Estimativa'!$Z69&lt;='DADOS e Estimativa'!N69,'DADOS e Estimativa'!N69&lt;='DADOS e Estimativa'!$AA69),'DADOS e Estimativa'!N69,"excluído*"),"")</f>
        <v/>
      </c>
      <c r="O196" s="204" t="str">
        <f>IF('DADOS e Estimativa'!O69&gt;0,IF(AND('DADOS e Estimativa'!$Z69&lt;='DADOS e Estimativa'!O69,'DADOS e Estimativa'!O69&lt;='DADOS e Estimativa'!$AA69),'DADOS e Estimativa'!O69,"excluído*"),"")</f>
        <v/>
      </c>
      <c r="P196" s="204" t="str">
        <f>IF('DADOS e Estimativa'!P69&gt;0,IF(AND('DADOS e Estimativa'!$Z69&lt;='DADOS e Estimativa'!P69,'DADOS e Estimativa'!P69&lt;='DADOS e Estimativa'!$AA69),'DADOS e Estimativa'!P69,"excluído*"),"")</f>
        <v/>
      </c>
      <c r="Q196" s="204" t="str">
        <f>IF('DADOS e Estimativa'!Q69&gt;0,IF(AND('DADOS e Estimativa'!$Z69&lt;='DADOS e Estimativa'!Q69,'DADOS e Estimativa'!Q69&lt;='DADOS e Estimativa'!$AA69),'DADOS e Estimativa'!Q69,"excluído*"),"")</f>
        <v/>
      </c>
      <c r="R196" s="204" t="str">
        <f>IF('DADOS e Estimativa'!R69&gt;0,IF(AND('DADOS e Estimativa'!$Z69&lt;='DADOS e Estimativa'!R69,'DADOS e Estimativa'!R69&lt;='DADOS e Estimativa'!$AA69),'DADOS e Estimativa'!R69,"excluído*"),"")</f>
        <v/>
      </c>
      <c r="S196" s="204" t="str">
        <f>IF('DADOS e Estimativa'!S69&gt;0,IF(AND('DADOS e Estimativa'!$Z69&lt;='DADOS e Estimativa'!S69,'DADOS e Estimativa'!S69&lt;='DADOS e Estimativa'!$AA69),'DADOS e Estimativa'!S69,"excluído*"),"")</f>
        <v/>
      </c>
      <c r="T196" s="204" t="str">
        <f>IF('DADOS e Estimativa'!T69&gt;0,IF(AND('DADOS e Estimativa'!$Z69&lt;='DADOS e Estimativa'!T69,'DADOS e Estimativa'!T69&lt;='DADOS e Estimativa'!$AA69),'DADOS e Estimativa'!T69,"excluído*"),"")</f>
        <v/>
      </c>
      <c r="U196" s="204" t="str">
        <f>IF('DADOS e Estimativa'!U69&gt;0,IF(AND('DADOS e Estimativa'!$Z69&lt;='DADOS e Estimativa'!U69,'DADOS e Estimativa'!U69&lt;='DADOS e Estimativa'!$AA69),'DADOS e Estimativa'!U69,"excluído*"),"")</f>
        <v/>
      </c>
      <c r="V196" s="204" t="str">
        <f>IF('DADOS e Estimativa'!V69&gt;0,IF(AND('DADOS e Estimativa'!$Z69&lt;='DADOS e Estimativa'!V69,'DADOS e Estimativa'!V69&lt;='DADOS e Estimativa'!$AA69),'DADOS e Estimativa'!V69,"excluído*"),"")</f>
        <v/>
      </c>
      <c r="W196" s="205" t="str">
        <f>IF('DADOS e Estimativa'!W69&gt;0,IF(AND('DADOS e Estimativa'!$Z69&lt;='DADOS e Estimativa'!W69,'DADOS e Estimativa'!W69&lt;='DADOS e Estimativa'!$AA69),'DADOS e Estimativa'!W69,"excluído*"),"")</f>
        <v/>
      </c>
      <c r="X196" s="166">
        <f t="shared" si="52"/>
        <v>2255.33</v>
      </c>
      <c r="Y196" s="167"/>
      <c r="Z196" s="206">
        <f t="shared" si="53"/>
        <v>11276.65</v>
      </c>
      <c r="AA196" s="207"/>
      <c r="AB196" s="169">
        <v>3350.0</v>
      </c>
      <c r="AC196" s="54">
        <f t="shared" si="54"/>
        <v>-0.3267671642</v>
      </c>
      <c r="AD196" s="170">
        <v>4.0</v>
      </c>
    </row>
    <row r="197" ht="19.5" customHeight="1">
      <c r="A197" s="182"/>
      <c r="B197" s="85" t="str">
        <f>B70</f>
        <v>Circunscrição V</v>
      </c>
      <c r="C197" s="86"/>
      <c r="D197" s="8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148"/>
      <c r="Y197" s="148"/>
      <c r="Z197" s="148"/>
      <c r="AA197" s="149"/>
      <c r="AC197" s="70"/>
      <c r="AD197" s="70"/>
      <c r="AE197" s="169"/>
    </row>
    <row r="198">
      <c r="A198" s="183" t="str">
        <f>IF('DADOS e Estimativa'!A71="","",'DADOS e Estimativa'!A71)</f>
        <v>5-59</v>
      </c>
      <c r="B198" s="184" t="str">
        <f>IF('DADOS e Estimativa'!B71="","",'DADOS e Estimativa'!B71)</f>
        <v>Split Hi-Wall 12.000 BTU's</v>
      </c>
      <c r="C198" s="185">
        <f>IF('DADOS e Estimativa'!C71="","",'DADOS e Estimativa'!C71)</f>
        <v>2</v>
      </c>
      <c r="D198" s="185" t="str">
        <f>IF('DADOS e Estimativa'!D71="","",'DADOS e Estimativa'!D71)</f>
        <v>unid.</v>
      </c>
      <c r="E198" s="186">
        <f>IF('DADOS e Estimativa'!E71&gt;0,IF(AND('DADOS e Estimativa'!$Z71&lt;='DADOS e Estimativa'!E71,'DADOS e Estimativa'!E71&lt;='DADOS e Estimativa'!$AA71),'DADOS e Estimativa'!E71,"excluído*"),"")</f>
        <v>1846.05</v>
      </c>
      <c r="F198" s="186" t="str">
        <f>IF('DADOS e Estimativa'!F71&gt;0,IF(AND('DADOS e Estimativa'!$Z71&lt;='DADOS e Estimativa'!F71,'DADOS e Estimativa'!F71&lt;='DADOS e Estimativa'!$AA71),'DADOS e Estimativa'!F71,"excluído*"),"")</f>
        <v>excluído*</v>
      </c>
      <c r="G198" s="186">
        <f>IF('DADOS e Estimativa'!G71&gt;0,IF(AND('DADOS e Estimativa'!$Z71&lt;='DADOS e Estimativa'!G71,'DADOS e Estimativa'!G71&lt;='DADOS e Estimativa'!$AA71),'DADOS e Estimativa'!G71,"excluído*"),"")</f>
        <v>1875</v>
      </c>
      <c r="H198" s="186">
        <f>IF('DADOS e Estimativa'!H71&gt;0,IF(AND('DADOS e Estimativa'!$Z71&lt;='DADOS e Estimativa'!H71,'DADOS e Estimativa'!H71&lt;='DADOS e Estimativa'!$AA71),'DADOS e Estimativa'!H71,"excluído*"),"")</f>
        <v>1729</v>
      </c>
      <c r="I198" s="186" t="str">
        <f>IF('DADOS e Estimativa'!I71&gt;0,IF(AND('DADOS e Estimativa'!$Z71&lt;='DADOS e Estimativa'!I71,'DADOS e Estimativa'!I71&lt;='DADOS e Estimativa'!$AA71),'DADOS e Estimativa'!I71,"excluído*"),"")</f>
        <v/>
      </c>
      <c r="J198" s="186">
        <f>IF('DADOS e Estimativa'!J71&gt;0,IF(AND('DADOS e Estimativa'!$Z71&lt;='DADOS e Estimativa'!J71,'DADOS e Estimativa'!J71&lt;='DADOS e Estimativa'!$AA71),'DADOS e Estimativa'!J71,"excluído*"),"")</f>
        <v>1541.5</v>
      </c>
      <c r="K198" s="186" t="str">
        <f>IF('DADOS e Estimativa'!K71&gt;0,IF(AND('DADOS e Estimativa'!$Z71&lt;='DADOS e Estimativa'!K71,'DADOS e Estimativa'!K71&lt;='DADOS e Estimativa'!$AA71),'DADOS e Estimativa'!K71,"excluído*"),"")</f>
        <v/>
      </c>
      <c r="L198" s="186" t="str">
        <f>IF('DADOS e Estimativa'!L71&gt;0,IF(AND('DADOS e Estimativa'!$Z71&lt;='DADOS e Estimativa'!L71,'DADOS e Estimativa'!L71&lt;='DADOS e Estimativa'!$AA71),'DADOS e Estimativa'!L71,"excluído*"),"")</f>
        <v/>
      </c>
      <c r="M198" s="186" t="str">
        <f>IF('DADOS e Estimativa'!M71&gt;0,IF(AND('DADOS e Estimativa'!$Z71&lt;='DADOS e Estimativa'!M71,'DADOS e Estimativa'!M71&lt;='DADOS e Estimativa'!$AA71),'DADOS e Estimativa'!M71,"excluído*"),"")</f>
        <v/>
      </c>
      <c r="N198" s="186" t="str">
        <f>IF('DADOS e Estimativa'!N71&gt;0,IF(AND('DADOS e Estimativa'!$Z71&lt;='DADOS e Estimativa'!N71,'DADOS e Estimativa'!N71&lt;='DADOS e Estimativa'!$AA71),'DADOS e Estimativa'!N71,"excluído*"),"")</f>
        <v/>
      </c>
      <c r="O198" s="186" t="str">
        <f>IF('DADOS e Estimativa'!O71&gt;0,IF(AND('DADOS e Estimativa'!$Z71&lt;='DADOS e Estimativa'!O71,'DADOS e Estimativa'!O71&lt;='DADOS e Estimativa'!$AA71),'DADOS e Estimativa'!O71,"excluído*"),"")</f>
        <v/>
      </c>
      <c r="P198" s="186" t="str">
        <f>IF('DADOS e Estimativa'!P71&gt;0,IF(AND('DADOS e Estimativa'!$Z71&lt;='DADOS e Estimativa'!P71,'DADOS e Estimativa'!P71&lt;='DADOS e Estimativa'!$AA71),'DADOS e Estimativa'!P71,"excluído*"),"")</f>
        <v/>
      </c>
      <c r="Q198" s="186" t="str">
        <f>IF('DADOS e Estimativa'!Q71&gt;0,IF(AND('DADOS e Estimativa'!$Z71&lt;='DADOS e Estimativa'!Q71,'DADOS e Estimativa'!Q71&lt;='DADOS e Estimativa'!$AA71),'DADOS e Estimativa'!Q71,"excluído*"),"")</f>
        <v/>
      </c>
      <c r="R198" s="186" t="str">
        <f>IF('DADOS e Estimativa'!R71&gt;0,IF(AND('DADOS e Estimativa'!$Z71&lt;='DADOS e Estimativa'!R71,'DADOS e Estimativa'!R71&lt;='DADOS e Estimativa'!$AA71),'DADOS e Estimativa'!R71,"excluído*"),"")</f>
        <v/>
      </c>
      <c r="S198" s="186" t="str">
        <f>IF('DADOS e Estimativa'!S71&gt;0,IF(AND('DADOS e Estimativa'!$Z71&lt;='DADOS e Estimativa'!S71,'DADOS e Estimativa'!S71&lt;='DADOS e Estimativa'!$AA71),'DADOS e Estimativa'!S71,"excluído*"),"")</f>
        <v/>
      </c>
      <c r="T198" s="186" t="str">
        <f>IF('DADOS e Estimativa'!T71&gt;0,IF(AND('DADOS e Estimativa'!$Z71&lt;='DADOS e Estimativa'!T71,'DADOS e Estimativa'!T71&lt;='DADOS e Estimativa'!$AA71),'DADOS e Estimativa'!T71,"excluído*"),"")</f>
        <v/>
      </c>
      <c r="U198" s="186" t="str">
        <f>IF('DADOS e Estimativa'!U71&gt;0,IF(AND('DADOS e Estimativa'!$Z71&lt;='DADOS e Estimativa'!U71,'DADOS e Estimativa'!U71&lt;='DADOS e Estimativa'!$AA71),'DADOS e Estimativa'!U71,"excluído*"),"")</f>
        <v/>
      </c>
      <c r="V198" s="186" t="str">
        <f>IF('DADOS e Estimativa'!V71&gt;0,IF(AND('DADOS e Estimativa'!$Z71&lt;='DADOS e Estimativa'!V71,'DADOS e Estimativa'!V71&lt;='DADOS e Estimativa'!$AA71),'DADOS e Estimativa'!V71,"excluído*"),"")</f>
        <v/>
      </c>
      <c r="W198" s="187" t="str">
        <f>IF('DADOS e Estimativa'!W71&gt;0,IF(AND('DADOS e Estimativa'!$Z71&lt;='DADOS e Estimativa'!W71,'DADOS e Estimativa'!W71&lt;='DADOS e Estimativa'!$AA71),'DADOS e Estimativa'!W71,"excluído*"),"")</f>
        <v/>
      </c>
      <c r="X198" s="156">
        <f t="shared" ref="X198:X211" si="55">IF(SUM(E198:M198)&gt;0,ROUND(AVERAGE(E198:M198),2),"")</f>
        <v>1747.89</v>
      </c>
      <c r="Y198" s="157"/>
      <c r="Z198" s="188">
        <f t="shared" ref="Z198:Z211" si="56">IF(X198&lt;&gt;"",X198*C198,"")</f>
        <v>3495.78</v>
      </c>
      <c r="AA198" s="157"/>
      <c r="AB198" s="169">
        <v>1889.12</v>
      </c>
      <c r="AC198" s="54">
        <f t="shared" ref="AC198:AC211" si="57">X198/AB198-1</f>
        <v>-0.07475967646</v>
      </c>
      <c r="AD198" s="170">
        <v>5.0</v>
      </c>
    </row>
    <row r="199">
      <c r="A199" s="189" t="str">
        <f>IF('DADOS e Estimativa'!A72="","",'DADOS e Estimativa'!A72)</f>
        <v>5-60</v>
      </c>
      <c r="B199" s="190" t="str">
        <f>IF('DADOS e Estimativa'!B72="","",'DADOS e Estimativa'!B72)</f>
        <v>Instalação item 59</v>
      </c>
      <c r="C199" s="191">
        <f>IF('DADOS e Estimativa'!C72="","",'DADOS e Estimativa'!C72)</f>
        <v>2</v>
      </c>
      <c r="D199" s="191" t="str">
        <f>IF('DADOS e Estimativa'!D72="","",'DADOS e Estimativa'!D72)</f>
        <v>unid.</v>
      </c>
      <c r="E199" s="192">
        <f>IF('DADOS e Estimativa'!E72&gt;0,IF(AND('DADOS e Estimativa'!$Z72&lt;='DADOS e Estimativa'!E72,'DADOS e Estimativa'!E72&lt;='DADOS e Estimativa'!$AA72),'DADOS e Estimativa'!E72,"excluído*"),"")</f>
        <v>2503</v>
      </c>
      <c r="F199" s="192" t="str">
        <f>IF('DADOS e Estimativa'!F72&gt;0,IF(AND('DADOS e Estimativa'!$Z72&lt;='DADOS e Estimativa'!F72,'DADOS e Estimativa'!F72&lt;='DADOS e Estimativa'!$AA72),'DADOS e Estimativa'!F72,"excluído*"),"")</f>
        <v>excluído*</v>
      </c>
      <c r="G199" s="192" t="str">
        <f>IF('DADOS e Estimativa'!G72&gt;0,IF(AND('DADOS e Estimativa'!$Z72&lt;='DADOS e Estimativa'!G72,'DADOS e Estimativa'!G72&lt;='DADOS e Estimativa'!$AA72),'DADOS e Estimativa'!G72,"excluído*"),"")</f>
        <v/>
      </c>
      <c r="H199" s="192" t="str">
        <f>IF('DADOS e Estimativa'!H72&gt;0,IF(AND('DADOS e Estimativa'!$Z72&lt;='DADOS e Estimativa'!H72,'DADOS e Estimativa'!H72&lt;='DADOS e Estimativa'!$AA72),'DADOS e Estimativa'!H72,"excluído*"),"")</f>
        <v/>
      </c>
      <c r="I199" s="192" t="str">
        <f>IF('DADOS e Estimativa'!I72&gt;0,IF(AND('DADOS e Estimativa'!$Z72&lt;='DADOS e Estimativa'!I72,'DADOS e Estimativa'!I72&lt;='DADOS e Estimativa'!$AA72),'DADOS e Estimativa'!I72,"excluído*"),"")</f>
        <v/>
      </c>
      <c r="J199" s="192">
        <f>IF('DADOS e Estimativa'!J72&gt;0,IF(AND('DADOS e Estimativa'!$Z72&lt;='DADOS e Estimativa'!J72,'DADOS e Estimativa'!J72&lt;='DADOS e Estimativa'!$AA72),'DADOS e Estimativa'!J72,"excluído*"),"")</f>
        <v>640</v>
      </c>
      <c r="K199" s="192">
        <f>IF('DADOS e Estimativa'!K72&gt;0,IF(AND('DADOS e Estimativa'!$Z72&lt;='DADOS e Estimativa'!K72,'DADOS e Estimativa'!K72&lt;='DADOS e Estimativa'!$AA72),'DADOS e Estimativa'!K72,"excluído*"),"")</f>
        <v>835</v>
      </c>
      <c r="L199" s="192" t="str">
        <f>IF('DADOS e Estimativa'!L72&gt;0,IF(AND('DADOS e Estimativa'!$Z72&lt;='DADOS e Estimativa'!L72,'DADOS e Estimativa'!L72&lt;='DADOS e Estimativa'!$AA72),'DADOS e Estimativa'!L72,"excluído*"),"")</f>
        <v/>
      </c>
      <c r="M199" s="192" t="str">
        <f>IF('DADOS e Estimativa'!M72&gt;0,IF(AND('DADOS e Estimativa'!$Z72&lt;='DADOS e Estimativa'!M72,'DADOS e Estimativa'!M72&lt;='DADOS e Estimativa'!$AA72),'DADOS e Estimativa'!M72,"excluído*"),"")</f>
        <v/>
      </c>
      <c r="N199" s="192" t="str">
        <f>IF('DADOS e Estimativa'!N72&gt;0,IF(AND('DADOS e Estimativa'!$Z72&lt;='DADOS e Estimativa'!N72,'DADOS e Estimativa'!N72&lt;='DADOS e Estimativa'!$AA72),'DADOS e Estimativa'!N72,"excluído*"),"")</f>
        <v/>
      </c>
      <c r="O199" s="192" t="str">
        <f>IF('DADOS e Estimativa'!O72&gt;0,IF(AND('DADOS e Estimativa'!$Z72&lt;='DADOS e Estimativa'!O72,'DADOS e Estimativa'!O72&lt;='DADOS e Estimativa'!$AA72),'DADOS e Estimativa'!O72,"excluído*"),"")</f>
        <v/>
      </c>
      <c r="P199" s="192" t="str">
        <f>IF('DADOS e Estimativa'!P72&gt;0,IF(AND('DADOS e Estimativa'!$Z72&lt;='DADOS e Estimativa'!P72,'DADOS e Estimativa'!P72&lt;='DADOS e Estimativa'!$AA72),'DADOS e Estimativa'!P72,"excluído*"),"")</f>
        <v/>
      </c>
      <c r="Q199" s="192" t="str">
        <f>IF('DADOS e Estimativa'!Q72&gt;0,IF(AND('DADOS e Estimativa'!$Z72&lt;='DADOS e Estimativa'!Q72,'DADOS e Estimativa'!Q72&lt;='DADOS e Estimativa'!$AA72),'DADOS e Estimativa'!Q72,"excluído*"),"")</f>
        <v/>
      </c>
      <c r="R199" s="192" t="str">
        <f>IF('DADOS e Estimativa'!R72&gt;0,IF(AND('DADOS e Estimativa'!$Z72&lt;='DADOS e Estimativa'!R72,'DADOS e Estimativa'!R72&lt;='DADOS e Estimativa'!$AA72),'DADOS e Estimativa'!R72,"excluído*"),"")</f>
        <v/>
      </c>
      <c r="S199" s="192" t="str">
        <f>IF('DADOS e Estimativa'!S72&gt;0,IF(AND('DADOS e Estimativa'!$Z72&lt;='DADOS e Estimativa'!S72,'DADOS e Estimativa'!S72&lt;='DADOS e Estimativa'!$AA72),'DADOS e Estimativa'!S72,"excluído*"),"")</f>
        <v/>
      </c>
      <c r="T199" s="192" t="str">
        <f>IF('DADOS e Estimativa'!T72&gt;0,IF(AND('DADOS e Estimativa'!$Z72&lt;='DADOS e Estimativa'!T72,'DADOS e Estimativa'!T72&lt;='DADOS e Estimativa'!$AA72),'DADOS e Estimativa'!T72,"excluído*"),"")</f>
        <v/>
      </c>
      <c r="U199" s="192" t="str">
        <f>IF('DADOS e Estimativa'!U72&gt;0,IF(AND('DADOS e Estimativa'!$Z72&lt;='DADOS e Estimativa'!U72,'DADOS e Estimativa'!U72&lt;='DADOS e Estimativa'!$AA72),'DADOS e Estimativa'!U72,"excluído*"),"")</f>
        <v/>
      </c>
      <c r="V199" s="192" t="str">
        <f>IF('DADOS e Estimativa'!V72&gt;0,IF(AND('DADOS e Estimativa'!$Z72&lt;='DADOS e Estimativa'!V72,'DADOS e Estimativa'!V72&lt;='DADOS e Estimativa'!$AA72),'DADOS e Estimativa'!V72,"excluído*"),"")</f>
        <v/>
      </c>
      <c r="W199" s="208" t="str">
        <f>IF('DADOS e Estimativa'!W72&gt;0,IF(AND('DADOS e Estimativa'!$Z72&lt;='DADOS e Estimativa'!W72,'DADOS e Estimativa'!W72&lt;='DADOS e Estimativa'!$AA72),'DADOS e Estimativa'!W72,"excluído*"),"")</f>
        <v/>
      </c>
      <c r="X199" s="166">
        <f t="shared" si="55"/>
        <v>1326</v>
      </c>
      <c r="Y199" s="167"/>
      <c r="Z199" s="209">
        <f t="shared" si="56"/>
        <v>2652</v>
      </c>
      <c r="AA199" s="167"/>
      <c r="AB199" s="169">
        <v>650.0</v>
      </c>
      <c r="AC199" s="54">
        <f t="shared" si="57"/>
        <v>1.04</v>
      </c>
      <c r="AD199" s="170">
        <v>5.0</v>
      </c>
    </row>
    <row r="200">
      <c r="A200" s="195" t="str">
        <f>IF('DADOS e Estimativa'!A73="","",'DADOS e Estimativa'!A73)</f>
        <v>5-61</v>
      </c>
      <c r="B200" s="196" t="str">
        <f>IF('DADOS e Estimativa'!B73="","",'DADOS e Estimativa'!B73)</f>
        <v>Split Hi-Wall 18.000 BTU's</v>
      </c>
      <c r="C200" s="197">
        <f>IF('DADOS e Estimativa'!C73="","",'DADOS e Estimativa'!C73)</f>
        <v>4</v>
      </c>
      <c r="D200" s="197" t="str">
        <f>IF('DADOS e Estimativa'!D73="","",'DADOS e Estimativa'!D73)</f>
        <v>unid.</v>
      </c>
      <c r="E200" s="198">
        <f>IF('DADOS e Estimativa'!E73&gt;0,IF(AND('DADOS e Estimativa'!$Z73&lt;='DADOS e Estimativa'!E73,'DADOS e Estimativa'!E73&lt;='DADOS e Estimativa'!$AA73),'DADOS e Estimativa'!E73,"excluído*"),"")</f>
        <v>2136.55</v>
      </c>
      <c r="F200" s="198" t="str">
        <f>IF('DADOS e Estimativa'!F73&gt;0,IF(AND('DADOS e Estimativa'!$Z73&lt;='DADOS e Estimativa'!F73,'DADOS e Estimativa'!F73&lt;='DADOS e Estimativa'!$AA73),'DADOS e Estimativa'!F73,"excluído*"),"")</f>
        <v>excluído*</v>
      </c>
      <c r="G200" s="198">
        <f>IF('DADOS e Estimativa'!G73&gt;0,IF(AND('DADOS e Estimativa'!$Z73&lt;='DADOS e Estimativa'!G73,'DADOS e Estimativa'!G73&lt;='DADOS e Estimativa'!$AA73),'DADOS e Estimativa'!G73,"excluído*"),"")</f>
        <v>2890</v>
      </c>
      <c r="H200" s="198">
        <f>IF('DADOS e Estimativa'!H73&gt;0,IF(AND('DADOS e Estimativa'!$Z73&lt;='DADOS e Estimativa'!H73,'DADOS e Estimativa'!H73&lt;='DADOS e Estimativa'!$AA73),'DADOS e Estimativa'!H73,"excluído*"),"")</f>
        <v>2989</v>
      </c>
      <c r="I200" s="198" t="str">
        <f>IF('DADOS e Estimativa'!I73&gt;0,IF(AND('DADOS e Estimativa'!$Z73&lt;='DADOS e Estimativa'!I73,'DADOS e Estimativa'!I73&lt;='DADOS e Estimativa'!$AA73),'DADOS e Estimativa'!I73,"excluído*"),"")</f>
        <v/>
      </c>
      <c r="J200" s="198" t="str">
        <f>IF('DADOS e Estimativa'!J73&gt;0,IF(AND('DADOS e Estimativa'!$Z73&lt;='DADOS e Estimativa'!J73,'DADOS e Estimativa'!J73&lt;='DADOS e Estimativa'!$AA73),'DADOS e Estimativa'!J73,"excluído*"),"")</f>
        <v/>
      </c>
      <c r="K200" s="198" t="str">
        <f>IF('DADOS e Estimativa'!K73&gt;0,IF(AND('DADOS e Estimativa'!$Z73&lt;='DADOS e Estimativa'!K73,'DADOS e Estimativa'!K73&lt;='DADOS e Estimativa'!$AA73),'DADOS e Estimativa'!K73,"excluído*"),"")</f>
        <v/>
      </c>
      <c r="L200" s="198" t="str">
        <f>IF('DADOS e Estimativa'!L73&gt;0,IF(AND('DADOS e Estimativa'!$Z73&lt;='DADOS e Estimativa'!L73,'DADOS e Estimativa'!L73&lt;='DADOS e Estimativa'!$AA73),'DADOS e Estimativa'!L73,"excluído*"),"")</f>
        <v/>
      </c>
      <c r="M200" s="198" t="str">
        <f>IF('DADOS e Estimativa'!M73&gt;0,IF(AND('DADOS e Estimativa'!$Z73&lt;='DADOS e Estimativa'!M73,'DADOS e Estimativa'!M73&lt;='DADOS e Estimativa'!$AA73),'DADOS e Estimativa'!M73,"excluído*"),"")</f>
        <v/>
      </c>
      <c r="N200" s="198" t="str">
        <f>IF('DADOS e Estimativa'!N73&gt;0,IF(AND('DADOS e Estimativa'!$Z73&lt;='DADOS e Estimativa'!N73,'DADOS e Estimativa'!N73&lt;='DADOS e Estimativa'!$AA73),'DADOS e Estimativa'!N73,"excluído*"),"")</f>
        <v/>
      </c>
      <c r="O200" s="198" t="str">
        <f>IF('DADOS e Estimativa'!O73&gt;0,IF(AND('DADOS e Estimativa'!$Z73&lt;='DADOS e Estimativa'!O73,'DADOS e Estimativa'!O73&lt;='DADOS e Estimativa'!$AA73),'DADOS e Estimativa'!O73,"excluído*"),"")</f>
        <v/>
      </c>
      <c r="P200" s="198" t="str">
        <f>IF('DADOS e Estimativa'!P73&gt;0,IF(AND('DADOS e Estimativa'!$Z73&lt;='DADOS e Estimativa'!P73,'DADOS e Estimativa'!P73&lt;='DADOS e Estimativa'!$AA73),'DADOS e Estimativa'!P73,"excluído*"),"")</f>
        <v/>
      </c>
      <c r="Q200" s="198" t="str">
        <f>IF('DADOS e Estimativa'!Q73&gt;0,IF(AND('DADOS e Estimativa'!$Z73&lt;='DADOS e Estimativa'!Q73,'DADOS e Estimativa'!Q73&lt;='DADOS e Estimativa'!$AA73),'DADOS e Estimativa'!Q73,"excluído*"),"")</f>
        <v/>
      </c>
      <c r="R200" s="198" t="str">
        <f>IF('DADOS e Estimativa'!R73&gt;0,IF(AND('DADOS e Estimativa'!$Z73&lt;='DADOS e Estimativa'!R73,'DADOS e Estimativa'!R73&lt;='DADOS e Estimativa'!$AA73),'DADOS e Estimativa'!R73,"excluído*"),"")</f>
        <v/>
      </c>
      <c r="S200" s="198" t="str">
        <f>IF('DADOS e Estimativa'!S73&gt;0,IF(AND('DADOS e Estimativa'!$Z73&lt;='DADOS e Estimativa'!S73,'DADOS e Estimativa'!S73&lt;='DADOS e Estimativa'!$AA73),'DADOS e Estimativa'!S73,"excluído*"),"")</f>
        <v/>
      </c>
      <c r="T200" s="198" t="str">
        <f>IF('DADOS e Estimativa'!T73&gt;0,IF(AND('DADOS e Estimativa'!$Z73&lt;='DADOS e Estimativa'!T73,'DADOS e Estimativa'!T73&lt;='DADOS e Estimativa'!$AA73),'DADOS e Estimativa'!T73,"excluído*"),"")</f>
        <v/>
      </c>
      <c r="U200" s="198" t="str">
        <f>IF('DADOS e Estimativa'!U73&gt;0,IF(AND('DADOS e Estimativa'!$Z73&lt;='DADOS e Estimativa'!U73,'DADOS e Estimativa'!U73&lt;='DADOS e Estimativa'!$AA73),'DADOS e Estimativa'!U73,"excluído*"),"")</f>
        <v/>
      </c>
      <c r="V200" s="198" t="str">
        <f>IF('DADOS e Estimativa'!V73&gt;0,IF(AND('DADOS e Estimativa'!$Z73&lt;='DADOS e Estimativa'!V73,'DADOS e Estimativa'!V73&lt;='DADOS e Estimativa'!$AA73),'DADOS e Estimativa'!V73,"excluído*"),"")</f>
        <v/>
      </c>
      <c r="W200" s="199" t="str">
        <f>IF('DADOS e Estimativa'!W73&gt;0,IF(AND('DADOS e Estimativa'!$Z73&lt;='DADOS e Estimativa'!W73,'DADOS e Estimativa'!W73&lt;='DADOS e Estimativa'!$AA73),'DADOS e Estimativa'!W73,"excluído*"),"")</f>
        <v/>
      </c>
      <c r="X200" s="177">
        <f t="shared" si="55"/>
        <v>2671.85</v>
      </c>
      <c r="Y200" s="167"/>
      <c r="Z200" s="210">
        <f t="shared" si="56"/>
        <v>10687.4</v>
      </c>
      <c r="AA200" s="142"/>
      <c r="AB200" s="169">
        <v>2488.45</v>
      </c>
      <c r="AC200" s="54">
        <f t="shared" si="57"/>
        <v>0.07370049629</v>
      </c>
      <c r="AD200" s="170">
        <v>5.0</v>
      </c>
    </row>
    <row r="201">
      <c r="A201" s="195" t="str">
        <f>IF('DADOS e Estimativa'!A74="","",'DADOS e Estimativa'!A74)</f>
        <v>5-62</v>
      </c>
      <c r="B201" s="196" t="str">
        <f>IF('DADOS e Estimativa'!B74="","",'DADOS e Estimativa'!B74)</f>
        <v>Instalação item 61</v>
      </c>
      <c r="C201" s="197">
        <f>IF('DADOS e Estimativa'!C74="","",'DADOS e Estimativa'!C74)</f>
        <v>4</v>
      </c>
      <c r="D201" s="197" t="str">
        <f>IF('DADOS e Estimativa'!D74="","",'DADOS e Estimativa'!D74)</f>
        <v>unid.</v>
      </c>
      <c r="E201" s="198">
        <f>IF('DADOS e Estimativa'!E74&gt;0,IF(AND('DADOS e Estimativa'!$Z74&lt;='DADOS e Estimativa'!E74,'DADOS e Estimativa'!E74&lt;='DADOS e Estimativa'!$AA74),'DADOS e Estimativa'!E74,"excluído*"),"")</f>
        <v>2503</v>
      </c>
      <c r="F201" s="198" t="str">
        <f>IF('DADOS e Estimativa'!F74&gt;0,IF(AND('DADOS e Estimativa'!$Z74&lt;='DADOS e Estimativa'!F74,'DADOS e Estimativa'!F74&lt;='DADOS e Estimativa'!$AA74),'DADOS e Estimativa'!F74,"excluído*"),"")</f>
        <v>excluído*</v>
      </c>
      <c r="G201" s="198" t="str">
        <f>IF('DADOS e Estimativa'!G74&gt;0,IF(AND('DADOS e Estimativa'!$Z74&lt;='DADOS e Estimativa'!G74,'DADOS e Estimativa'!G74&lt;='DADOS e Estimativa'!$AA74),'DADOS e Estimativa'!G74,"excluído*"),"")</f>
        <v/>
      </c>
      <c r="H201" s="198" t="str">
        <f>IF('DADOS e Estimativa'!H74&gt;0,IF(AND('DADOS e Estimativa'!$Z74&lt;='DADOS e Estimativa'!H74,'DADOS e Estimativa'!H74&lt;='DADOS e Estimativa'!$AA74),'DADOS e Estimativa'!H74,"excluído*"),"")</f>
        <v/>
      </c>
      <c r="I201" s="198" t="str">
        <f>IF('DADOS e Estimativa'!I74&gt;0,IF(AND('DADOS e Estimativa'!$Z74&lt;='DADOS e Estimativa'!I74,'DADOS e Estimativa'!I74&lt;='DADOS e Estimativa'!$AA74),'DADOS e Estimativa'!I74,"excluído*"),"")</f>
        <v/>
      </c>
      <c r="J201" s="198">
        <f>IF('DADOS e Estimativa'!J74&gt;0,IF(AND('DADOS e Estimativa'!$Z74&lt;='DADOS e Estimativa'!J74,'DADOS e Estimativa'!J74&lt;='DADOS e Estimativa'!$AA74),'DADOS e Estimativa'!J74,"excluído*"),"")</f>
        <v>750</v>
      </c>
      <c r="K201" s="198">
        <f>IF('DADOS e Estimativa'!K74&gt;0,IF(AND('DADOS e Estimativa'!$Z74&lt;='DADOS e Estimativa'!K74,'DADOS e Estimativa'!K74&lt;='DADOS e Estimativa'!$AA74),'DADOS e Estimativa'!K74,"excluído*"),"")</f>
        <v>835</v>
      </c>
      <c r="L201" s="198" t="str">
        <f>IF('DADOS e Estimativa'!L74&gt;0,IF(AND('DADOS e Estimativa'!$Z74&lt;='DADOS e Estimativa'!L74,'DADOS e Estimativa'!L74&lt;='DADOS e Estimativa'!$AA74),'DADOS e Estimativa'!L74,"excluído*"),"")</f>
        <v/>
      </c>
      <c r="M201" s="198" t="str">
        <f>IF('DADOS e Estimativa'!M74&gt;0,IF(AND('DADOS e Estimativa'!$Z74&lt;='DADOS e Estimativa'!M74,'DADOS e Estimativa'!M74&lt;='DADOS e Estimativa'!$AA74),'DADOS e Estimativa'!M74,"excluído*"),"")</f>
        <v/>
      </c>
      <c r="N201" s="198" t="str">
        <f>IF('DADOS e Estimativa'!N74&gt;0,IF(AND('DADOS e Estimativa'!$Z74&lt;='DADOS e Estimativa'!N74,'DADOS e Estimativa'!N74&lt;='DADOS e Estimativa'!$AA74),'DADOS e Estimativa'!N74,"excluído*"),"")</f>
        <v/>
      </c>
      <c r="O201" s="198" t="str">
        <f>IF('DADOS e Estimativa'!O74&gt;0,IF(AND('DADOS e Estimativa'!$Z74&lt;='DADOS e Estimativa'!O74,'DADOS e Estimativa'!O74&lt;='DADOS e Estimativa'!$AA74),'DADOS e Estimativa'!O74,"excluído*"),"")</f>
        <v/>
      </c>
      <c r="P201" s="198" t="str">
        <f>IF('DADOS e Estimativa'!P74&gt;0,IF(AND('DADOS e Estimativa'!$Z74&lt;='DADOS e Estimativa'!P74,'DADOS e Estimativa'!P74&lt;='DADOS e Estimativa'!$AA74),'DADOS e Estimativa'!P74,"excluído*"),"")</f>
        <v/>
      </c>
      <c r="Q201" s="198" t="str">
        <f>IF('DADOS e Estimativa'!Q74&gt;0,IF(AND('DADOS e Estimativa'!$Z74&lt;='DADOS e Estimativa'!Q74,'DADOS e Estimativa'!Q74&lt;='DADOS e Estimativa'!$AA74),'DADOS e Estimativa'!Q74,"excluído*"),"")</f>
        <v/>
      </c>
      <c r="R201" s="198" t="str">
        <f>IF('DADOS e Estimativa'!R74&gt;0,IF(AND('DADOS e Estimativa'!$Z74&lt;='DADOS e Estimativa'!R74,'DADOS e Estimativa'!R74&lt;='DADOS e Estimativa'!$AA74),'DADOS e Estimativa'!R74,"excluído*"),"")</f>
        <v/>
      </c>
      <c r="S201" s="198" t="str">
        <f>IF('DADOS e Estimativa'!S74&gt;0,IF(AND('DADOS e Estimativa'!$Z74&lt;='DADOS e Estimativa'!S74,'DADOS e Estimativa'!S74&lt;='DADOS e Estimativa'!$AA74),'DADOS e Estimativa'!S74,"excluído*"),"")</f>
        <v/>
      </c>
      <c r="T201" s="198" t="str">
        <f>IF('DADOS e Estimativa'!T74&gt;0,IF(AND('DADOS e Estimativa'!$Z74&lt;='DADOS e Estimativa'!T74,'DADOS e Estimativa'!T74&lt;='DADOS e Estimativa'!$AA74),'DADOS e Estimativa'!T74,"excluído*"),"")</f>
        <v/>
      </c>
      <c r="U201" s="198" t="str">
        <f>IF('DADOS e Estimativa'!U74&gt;0,IF(AND('DADOS e Estimativa'!$Z74&lt;='DADOS e Estimativa'!U74,'DADOS e Estimativa'!U74&lt;='DADOS e Estimativa'!$AA74),'DADOS e Estimativa'!U74,"excluído*"),"")</f>
        <v/>
      </c>
      <c r="V201" s="198" t="str">
        <f>IF('DADOS e Estimativa'!V74&gt;0,IF(AND('DADOS e Estimativa'!$Z74&lt;='DADOS e Estimativa'!V74,'DADOS e Estimativa'!V74&lt;='DADOS e Estimativa'!$AA74),'DADOS e Estimativa'!V74,"excluído*"),"")</f>
        <v/>
      </c>
      <c r="W201" s="199" t="str">
        <f>IF('DADOS e Estimativa'!W74&gt;0,IF(AND('DADOS e Estimativa'!$Z74&lt;='DADOS e Estimativa'!W74,'DADOS e Estimativa'!W74&lt;='DADOS e Estimativa'!$AA74),'DADOS e Estimativa'!W74,"excluído*"),"")</f>
        <v/>
      </c>
      <c r="X201" s="177">
        <f t="shared" si="55"/>
        <v>1362.67</v>
      </c>
      <c r="Y201" s="167"/>
      <c r="Z201" s="210">
        <f t="shared" si="56"/>
        <v>5450.68</v>
      </c>
      <c r="AA201" s="142"/>
      <c r="AB201" s="169">
        <v>650.0</v>
      </c>
      <c r="AC201" s="54">
        <f t="shared" si="57"/>
        <v>1.096415385</v>
      </c>
      <c r="AD201" s="170">
        <v>5.0</v>
      </c>
    </row>
    <row r="202">
      <c r="A202" s="189" t="str">
        <f>IF('DADOS e Estimativa'!A75="","",'DADOS e Estimativa'!A75)</f>
        <v>5-63</v>
      </c>
      <c r="B202" s="190" t="str">
        <f>IF('DADOS e Estimativa'!B75="","",'DADOS e Estimativa'!B75)</f>
        <v>Split Piso-Teto 22.000 a 24.000 BTU's</v>
      </c>
      <c r="C202" s="191">
        <f>IF('DADOS e Estimativa'!C75="","",'DADOS e Estimativa'!C75)</f>
        <v>4</v>
      </c>
      <c r="D202" s="191" t="str">
        <f>IF('DADOS e Estimativa'!D75="","",'DADOS e Estimativa'!D75)</f>
        <v>unid.</v>
      </c>
      <c r="E202" s="192">
        <f>IF('DADOS e Estimativa'!E75&gt;0,IF(AND('DADOS e Estimativa'!$Z75&lt;='DADOS e Estimativa'!E75,'DADOS e Estimativa'!E75&lt;='DADOS e Estimativa'!$AA75),'DADOS e Estimativa'!E75,"excluído*"),"")</f>
        <v>5685.61</v>
      </c>
      <c r="F202" s="192" t="str">
        <f>IF('DADOS e Estimativa'!F75&gt;0,IF(AND('DADOS e Estimativa'!$Z75&lt;='DADOS e Estimativa'!F75,'DADOS e Estimativa'!F75&lt;='DADOS e Estimativa'!$AA75),'DADOS e Estimativa'!F75,"excluído*"),"")</f>
        <v>excluído*</v>
      </c>
      <c r="G202" s="192">
        <f>IF('DADOS e Estimativa'!G75&gt;0,IF(AND('DADOS e Estimativa'!$Z75&lt;='DADOS e Estimativa'!G75,'DADOS e Estimativa'!G75&lt;='DADOS e Estimativa'!$AA75),'DADOS e Estimativa'!G75,"excluído*"),"")</f>
        <v>6450</v>
      </c>
      <c r="H202" s="192" t="str">
        <f>IF('DADOS e Estimativa'!H75&gt;0,IF(AND('DADOS e Estimativa'!$Z75&lt;='DADOS e Estimativa'!H75,'DADOS e Estimativa'!H75&lt;='DADOS e Estimativa'!$AA75),'DADOS e Estimativa'!H75,"excluído*"),"")</f>
        <v/>
      </c>
      <c r="I202" s="192" t="str">
        <f>IF('DADOS e Estimativa'!I75&gt;0,IF(AND('DADOS e Estimativa'!$Z75&lt;='DADOS e Estimativa'!I75,'DADOS e Estimativa'!I75&lt;='DADOS e Estimativa'!$AA75),'DADOS e Estimativa'!I75,"excluído*"),"")</f>
        <v/>
      </c>
      <c r="J202" s="192">
        <f>IF('DADOS e Estimativa'!J75&gt;0,IF(AND('DADOS e Estimativa'!$Z75&lt;='DADOS e Estimativa'!J75,'DADOS e Estimativa'!J75&lt;='DADOS e Estimativa'!$AA75),'DADOS e Estimativa'!J75,"excluído*"),"")</f>
        <v>7500</v>
      </c>
      <c r="K202" s="192" t="str">
        <f>IF('DADOS e Estimativa'!K75&gt;0,IF(AND('DADOS e Estimativa'!$Z75&lt;='DADOS e Estimativa'!K75,'DADOS e Estimativa'!K75&lt;='DADOS e Estimativa'!$AA75),'DADOS e Estimativa'!K75,"excluído*"),"")</f>
        <v>excluído*</v>
      </c>
      <c r="L202" s="192" t="str">
        <f>IF('DADOS e Estimativa'!L75&gt;0,IF(AND('DADOS e Estimativa'!$Z75&lt;='DADOS e Estimativa'!L75,'DADOS e Estimativa'!L75&lt;='DADOS e Estimativa'!$AA75),'DADOS e Estimativa'!L75,"excluído*"),"")</f>
        <v/>
      </c>
      <c r="M202" s="192" t="str">
        <f>IF('DADOS e Estimativa'!M75&gt;0,IF(AND('DADOS e Estimativa'!$Z75&lt;='DADOS e Estimativa'!M75,'DADOS e Estimativa'!M75&lt;='DADOS e Estimativa'!$AA75),'DADOS e Estimativa'!M75,"excluído*"),"")</f>
        <v/>
      </c>
      <c r="N202" s="192" t="str">
        <f>IF('DADOS e Estimativa'!N75&gt;0,IF(AND('DADOS e Estimativa'!$Z75&lt;='DADOS e Estimativa'!N75,'DADOS e Estimativa'!N75&lt;='DADOS e Estimativa'!$AA75),'DADOS e Estimativa'!N75,"excluído*"),"")</f>
        <v/>
      </c>
      <c r="O202" s="192" t="str">
        <f>IF('DADOS e Estimativa'!O75&gt;0,IF(AND('DADOS e Estimativa'!$Z75&lt;='DADOS e Estimativa'!O75,'DADOS e Estimativa'!O75&lt;='DADOS e Estimativa'!$AA75),'DADOS e Estimativa'!O75,"excluído*"),"")</f>
        <v/>
      </c>
      <c r="P202" s="192" t="str">
        <f>IF('DADOS e Estimativa'!P75&gt;0,IF(AND('DADOS e Estimativa'!$Z75&lt;='DADOS e Estimativa'!P75,'DADOS e Estimativa'!P75&lt;='DADOS e Estimativa'!$AA75),'DADOS e Estimativa'!P75,"excluído*"),"")</f>
        <v/>
      </c>
      <c r="Q202" s="192" t="str">
        <f>IF('DADOS e Estimativa'!Q75&gt;0,IF(AND('DADOS e Estimativa'!$Z75&lt;='DADOS e Estimativa'!Q75,'DADOS e Estimativa'!Q75&lt;='DADOS e Estimativa'!$AA75),'DADOS e Estimativa'!Q75,"excluído*"),"")</f>
        <v/>
      </c>
      <c r="R202" s="192" t="str">
        <f>IF('DADOS e Estimativa'!R75&gt;0,IF(AND('DADOS e Estimativa'!$Z75&lt;='DADOS e Estimativa'!R75,'DADOS e Estimativa'!R75&lt;='DADOS e Estimativa'!$AA75),'DADOS e Estimativa'!R75,"excluído*"),"")</f>
        <v/>
      </c>
      <c r="S202" s="192" t="str">
        <f>IF('DADOS e Estimativa'!S75&gt;0,IF(AND('DADOS e Estimativa'!$Z75&lt;='DADOS e Estimativa'!S75,'DADOS e Estimativa'!S75&lt;='DADOS e Estimativa'!$AA75),'DADOS e Estimativa'!S75,"excluído*"),"")</f>
        <v/>
      </c>
      <c r="T202" s="192" t="str">
        <f>IF('DADOS e Estimativa'!T75&gt;0,IF(AND('DADOS e Estimativa'!$Z75&lt;='DADOS e Estimativa'!T75,'DADOS e Estimativa'!T75&lt;='DADOS e Estimativa'!$AA75),'DADOS e Estimativa'!T75,"excluído*"),"")</f>
        <v/>
      </c>
      <c r="U202" s="192" t="str">
        <f>IF('DADOS e Estimativa'!U75&gt;0,IF(AND('DADOS e Estimativa'!$Z75&lt;='DADOS e Estimativa'!U75,'DADOS e Estimativa'!U75&lt;='DADOS e Estimativa'!$AA75),'DADOS e Estimativa'!U75,"excluído*"),"")</f>
        <v/>
      </c>
      <c r="V202" s="192" t="str">
        <f>IF('DADOS e Estimativa'!V75&gt;0,IF(AND('DADOS e Estimativa'!$Z75&lt;='DADOS e Estimativa'!V75,'DADOS e Estimativa'!V75&lt;='DADOS e Estimativa'!$AA75),'DADOS e Estimativa'!V75,"excluído*"),"")</f>
        <v/>
      </c>
      <c r="W202" s="193" t="str">
        <f>IF('DADOS e Estimativa'!W75&gt;0,IF(AND('DADOS e Estimativa'!$Z75&lt;='DADOS e Estimativa'!W75,'DADOS e Estimativa'!W75&lt;='DADOS e Estimativa'!$AA75),'DADOS e Estimativa'!W75,"excluído*"),"")</f>
        <v/>
      </c>
      <c r="X202" s="166">
        <f t="shared" si="55"/>
        <v>6545.2</v>
      </c>
      <c r="Y202" s="167"/>
      <c r="Z202" s="209">
        <f t="shared" si="56"/>
        <v>26180.8</v>
      </c>
      <c r="AA202" s="167"/>
      <c r="AB202" s="169">
        <v>6539.63</v>
      </c>
      <c r="AC202" s="54">
        <f t="shared" si="57"/>
        <v>0.0008517301438</v>
      </c>
      <c r="AD202" s="170">
        <v>5.0</v>
      </c>
    </row>
    <row r="203">
      <c r="A203" s="189" t="str">
        <f>IF('DADOS e Estimativa'!A76="","",'DADOS e Estimativa'!A76)</f>
        <v>5-64</v>
      </c>
      <c r="B203" s="190" t="str">
        <f>IF('DADOS e Estimativa'!B76="","",'DADOS e Estimativa'!B76)</f>
        <v>Instalação item 63</v>
      </c>
      <c r="C203" s="191">
        <f>IF('DADOS e Estimativa'!C76="","",'DADOS e Estimativa'!C76)</f>
        <v>4</v>
      </c>
      <c r="D203" s="191" t="str">
        <f>IF('DADOS e Estimativa'!D76="","",'DADOS e Estimativa'!D76)</f>
        <v>unid.</v>
      </c>
      <c r="E203" s="192">
        <f>IF('DADOS e Estimativa'!E76&gt;0,IF(AND('DADOS e Estimativa'!$Z76&lt;='DADOS e Estimativa'!E76,'DADOS e Estimativa'!E76&lt;='DADOS e Estimativa'!$AA76),'DADOS e Estimativa'!E76,"excluído*"),"")</f>
        <v>2853.25</v>
      </c>
      <c r="F203" s="192" t="str">
        <f>IF('DADOS e Estimativa'!F76&gt;0,IF(AND('DADOS e Estimativa'!$Z76&lt;='DADOS e Estimativa'!F76,'DADOS e Estimativa'!F76&lt;='DADOS e Estimativa'!$AA76),'DADOS e Estimativa'!F76,"excluído*"),"")</f>
        <v>excluído*</v>
      </c>
      <c r="G203" s="192" t="str">
        <f>IF('DADOS e Estimativa'!G76&gt;0,IF(AND('DADOS e Estimativa'!$Z76&lt;='DADOS e Estimativa'!G76,'DADOS e Estimativa'!G76&lt;='DADOS e Estimativa'!$AA76),'DADOS e Estimativa'!G76,"excluído*"),"")</f>
        <v/>
      </c>
      <c r="H203" s="192" t="str">
        <f>IF('DADOS e Estimativa'!H76&gt;0,IF(AND('DADOS e Estimativa'!$Z76&lt;='DADOS e Estimativa'!H76,'DADOS e Estimativa'!H76&lt;='DADOS e Estimativa'!$AA76),'DADOS e Estimativa'!H76,"excluído*"),"")</f>
        <v/>
      </c>
      <c r="I203" s="192" t="str">
        <f>IF('DADOS e Estimativa'!I76&gt;0,IF(AND('DADOS e Estimativa'!$Z76&lt;='DADOS e Estimativa'!I76,'DADOS e Estimativa'!I76&lt;='DADOS e Estimativa'!$AA76),'DADOS e Estimativa'!I76,"excluído*"),"")</f>
        <v/>
      </c>
      <c r="J203" s="192">
        <f>IF('DADOS e Estimativa'!J76&gt;0,IF(AND('DADOS e Estimativa'!$Z76&lt;='DADOS e Estimativa'!J76,'DADOS e Estimativa'!J76&lt;='DADOS e Estimativa'!$AA76),'DADOS e Estimativa'!J76,"excluído*"),"")</f>
        <v>1131</v>
      </c>
      <c r="K203" s="192" t="str">
        <f>IF('DADOS e Estimativa'!K76&gt;0,IF(AND('DADOS e Estimativa'!$Z76&lt;='DADOS e Estimativa'!K76,'DADOS e Estimativa'!K76&lt;='DADOS e Estimativa'!$AA76),'DADOS e Estimativa'!K76,"excluído*"),"")</f>
        <v/>
      </c>
      <c r="L203" s="192" t="str">
        <f>IF('DADOS e Estimativa'!L76&gt;0,IF(AND('DADOS e Estimativa'!$Z76&lt;='DADOS e Estimativa'!L76,'DADOS e Estimativa'!L76&lt;='DADOS e Estimativa'!$AA76),'DADOS e Estimativa'!L76,"excluído*"),"")</f>
        <v/>
      </c>
      <c r="M203" s="192" t="str">
        <f>IF('DADOS e Estimativa'!M76&gt;0,IF(AND('DADOS e Estimativa'!$Z76&lt;='DADOS e Estimativa'!M76,'DADOS e Estimativa'!M76&lt;='DADOS e Estimativa'!$AA76),'DADOS e Estimativa'!M76,"excluído*"),"")</f>
        <v/>
      </c>
      <c r="N203" s="192" t="str">
        <f>IF('DADOS e Estimativa'!N76&gt;0,IF(AND('DADOS e Estimativa'!$Z76&lt;='DADOS e Estimativa'!N76,'DADOS e Estimativa'!N76&lt;='DADOS e Estimativa'!$AA76),'DADOS e Estimativa'!N76,"excluído*"),"")</f>
        <v/>
      </c>
      <c r="O203" s="192" t="str">
        <f>IF('DADOS e Estimativa'!O76&gt;0,IF(AND('DADOS e Estimativa'!$Z76&lt;='DADOS e Estimativa'!O76,'DADOS e Estimativa'!O76&lt;='DADOS e Estimativa'!$AA76),'DADOS e Estimativa'!O76,"excluído*"),"")</f>
        <v/>
      </c>
      <c r="P203" s="192" t="str">
        <f>IF('DADOS e Estimativa'!P76&gt;0,IF(AND('DADOS e Estimativa'!$Z76&lt;='DADOS e Estimativa'!P76,'DADOS e Estimativa'!P76&lt;='DADOS e Estimativa'!$AA76),'DADOS e Estimativa'!P76,"excluído*"),"")</f>
        <v/>
      </c>
      <c r="Q203" s="192" t="str">
        <f>IF('DADOS e Estimativa'!Q76&gt;0,IF(AND('DADOS e Estimativa'!$Z76&lt;='DADOS e Estimativa'!Q76,'DADOS e Estimativa'!Q76&lt;='DADOS e Estimativa'!$AA76),'DADOS e Estimativa'!Q76,"excluído*"),"")</f>
        <v/>
      </c>
      <c r="R203" s="192" t="str">
        <f>IF('DADOS e Estimativa'!R76&gt;0,IF(AND('DADOS e Estimativa'!$Z76&lt;='DADOS e Estimativa'!R76,'DADOS e Estimativa'!R76&lt;='DADOS e Estimativa'!$AA76),'DADOS e Estimativa'!R76,"excluído*"),"")</f>
        <v/>
      </c>
      <c r="S203" s="192" t="str">
        <f>IF('DADOS e Estimativa'!S76&gt;0,IF(AND('DADOS e Estimativa'!$Z76&lt;='DADOS e Estimativa'!S76,'DADOS e Estimativa'!S76&lt;='DADOS e Estimativa'!$AA76),'DADOS e Estimativa'!S76,"excluído*"),"")</f>
        <v/>
      </c>
      <c r="T203" s="192" t="str">
        <f>IF('DADOS e Estimativa'!T76&gt;0,IF(AND('DADOS e Estimativa'!$Z76&lt;='DADOS e Estimativa'!T76,'DADOS e Estimativa'!T76&lt;='DADOS e Estimativa'!$AA76),'DADOS e Estimativa'!T76,"excluído*"),"")</f>
        <v/>
      </c>
      <c r="U203" s="192" t="str">
        <f>IF('DADOS e Estimativa'!U76&gt;0,IF(AND('DADOS e Estimativa'!$Z76&lt;='DADOS e Estimativa'!U76,'DADOS e Estimativa'!U76&lt;='DADOS e Estimativa'!$AA76),'DADOS e Estimativa'!U76,"excluído*"),"")</f>
        <v/>
      </c>
      <c r="V203" s="192" t="str">
        <f>IF('DADOS e Estimativa'!V76&gt;0,IF(AND('DADOS e Estimativa'!$Z76&lt;='DADOS e Estimativa'!V76,'DADOS e Estimativa'!V76&lt;='DADOS e Estimativa'!$AA76),'DADOS e Estimativa'!V76,"excluído*"),"")</f>
        <v/>
      </c>
      <c r="W203" s="193" t="str">
        <f>IF('DADOS e Estimativa'!W76&gt;0,IF(AND('DADOS e Estimativa'!$Z76&lt;='DADOS e Estimativa'!W76,'DADOS e Estimativa'!W76&lt;='DADOS e Estimativa'!$AA76),'DADOS e Estimativa'!W76,"excluído*"),"")</f>
        <v/>
      </c>
      <c r="X203" s="166">
        <f t="shared" si="55"/>
        <v>1992.13</v>
      </c>
      <c r="Y203" s="167"/>
      <c r="Z203" s="209">
        <f t="shared" si="56"/>
        <v>7968.52</v>
      </c>
      <c r="AA203" s="167"/>
      <c r="AB203" s="169">
        <v>2387.45</v>
      </c>
      <c r="AC203" s="54">
        <f t="shared" si="57"/>
        <v>-0.1655825253</v>
      </c>
      <c r="AD203" s="170">
        <v>5.0</v>
      </c>
    </row>
    <row r="204">
      <c r="A204" s="195" t="str">
        <f>IF('DADOS e Estimativa'!A77="","",'DADOS e Estimativa'!A77)</f>
        <v>5-65</v>
      </c>
      <c r="B204" s="196" t="str">
        <f>IF('DADOS e Estimativa'!B77="","",'DADOS e Estimativa'!B77)</f>
        <v>Split Piso-Teto 28.000 a 30.000 BTU's</v>
      </c>
      <c r="C204" s="197">
        <f>IF('DADOS e Estimativa'!C77="","",'DADOS e Estimativa'!C77)</f>
        <v>5</v>
      </c>
      <c r="D204" s="197" t="str">
        <f>IF('DADOS e Estimativa'!D77="","",'DADOS e Estimativa'!D77)</f>
        <v>unid.</v>
      </c>
      <c r="E204" s="198">
        <f>IF('DADOS e Estimativa'!E77&gt;0,IF(AND('DADOS e Estimativa'!$Z77&lt;='DADOS e Estimativa'!E77,'DADOS e Estimativa'!E77&lt;='DADOS e Estimativa'!$AA77),'DADOS e Estimativa'!E77,"excluído*"),"")</f>
        <v>6459.05</v>
      </c>
      <c r="F204" s="198" t="str">
        <f>IF('DADOS e Estimativa'!F77&gt;0,IF(AND('DADOS e Estimativa'!$Z77&lt;='DADOS e Estimativa'!F77,'DADOS e Estimativa'!F77&lt;='DADOS e Estimativa'!$AA77),'DADOS e Estimativa'!F77,"excluído*"),"")</f>
        <v>excluído*</v>
      </c>
      <c r="G204" s="198">
        <f>IF('DADOS e Estimativa'!G77&gt;0,IF(AND('DADOS e Estimativa'!$Z77&lt;='DADOS e Estimativa'!G77,'DADOS e Estimativa'!G77&lt;='DADOS e Estimativa'!$AA77),'DADOS e Estimativa'!G77,"excluído*"),"")</f>
        <v>7650</v>
      </c>
      <c r="H204" s="198">
        <f>IF('DADOS e Estimativa'!H77&gt;0,IF(AND('DADOS e Estimativa'!$Z77&lt;='DADOS e Estimativa'!H77,'DADOS e Estimativa'!H77&lt;='DADOS e Estimativa'!$AA77),'DADOS e Estimativa'!H77,"excluído*"),"")</f>
        <v>8299</v>
      </c>
      <c r="I204" s="198" t="str">
        <f>IF('DADOS e Estimativa'!I77&gt;0,IF(AND('DADOS e Estimativa'!$Z77&lt;='DADOS e Estimativa'!I77,'DADOS e Estimativa'!I77&lt;='DADOS e Estimativa'!$AA77),'DADOS e Estimativa'!I77,"excluído*"),"")</f>
        <v/>
      </c>
      <c r="J204" s="198" t="str">
        <f>IF('DADOS e Estimativa'!J77&gt;0,IF(AND('DADOS e Estimativa'!$Z77&lt;='DADOS e Estimativa'!J77,'DADOS e Estimativa'!J77&lt;='DADOS e Estimativa'!$AA77),'DADOS e Estimativa'!J77,"excluído*"),"")</f>
        <v/>
      </c>
      <c r="K204" s="198" t="str">
        <f>IF('DADOS e Estimativa'!K77&gt;0,IF(AND('DADOS e Estimativa'!$Z77&lt;='DADOS e Estimativa'!K77,'DADOS e Estimativa'!K77&lt;='DADOS e Estimativa'!$AA77),'DADOS e Estimativa'!K77,"excluído*"),"")</f>
        <v/>
      </c>
      <c r="L204" s="198" t="str">
        <f>IF('DADOS e Estimativa'!L77&gt;0,IF(AND('DADOS e Estimativa'!$Z77&lt;='DADOS e Estimativa'!L77,'DADOS e Estimativa'!L77&lt;='DADOS e Estimativa'!$AA77),'DADOS e Estimativa'!L77,"excluído*"),"")</f>
        <v/>
      </c>
      <c r="M204" s="198" t="str">
        <f>IF('DADOS e Estimativa'!M77&gt;0,IF(AND('DADOS e Estimativa'!$Z77&lt;='DADOS e Estimativa'!M77,'DADOS e Estimativa'!M77&lt;='DADOS e Estimativa'!$AA77),'DADOS e Estimativa'!M77,"excluído*"),"")</f>
        <v/>
      </c>
      <c r="N204" s="198" t="str">
        <f>IF('DADOS e Estimativa'!N77&gt;0,IF(AND('DADOS e Estimativa'!$Z77&lt;='DADOS e Estimativa'!N77,'DADOS e Estimativa'!N77&lt;='DADOS e Estimativa'!$AA77),'DADOS e Estimativa'!N77,"excluído*"),"")</f>
        <v/>
      </c>
      <c r="O204" s="198" t="str">
        <f>IF('DADOS e Estimativa'!O77&gt;0,IF(AND('DADOS e Estimativa'!$Z77&lt;='DADOS e Estimativa'!O77,'DADOS e Estimativa'!O77&lt;='DADOS e Estimativa'!$AA77),'DADOS e Estimativa'!O77,"excluído*"),"")</f>
        <v/>
      </c>
      <c r="P204" s="198" t="str">
        <f>IF('DADOS e Estimativa'!P77&gt;0,IF(AND('DADOS e Estimativa'!$Z77&lt;='DADOS e Estimativa'!P77,'DADOS e Estimativa'!P77&lt;='DADOS e Estimativa'!$AA77),'DADOS e Estimativa'!P77,"excluído*"),"")</f>
        <v/>
      </c>
      <c r="Q204" s="198" t="str">
        <f>IF('DADOS e Estimativa'!Q77&gt;0,IF(AND('DADOS e Estimativa'!$Z77&lt;='DADOS e Estimativa'!Q77,'DADOS e Estimativa'!Q77&lt;='DADOS e Estimativa'!$AA77),'DADOS e Estimativa'!Q77,"excluído*"),"")</f>
        <v/>
      </c>
      <c r="R204" s="198" t="str">
        <f>IF('DADOS e Estimativa'!R77&gt;0,IF(AND('DADOS e Estimativa'!$Z77&lt;='DADOS e Estimativa'!R77,'DADOS e Estimativa'!R77&lt;='DADOS e Estimativa'!$AA77),'DADOS e Estimativa'!R77,"excluído*"),"")</f>
        <v/>
      </c>
      <c r="S204" s="198" t="str">
        <f>IF('DADOS e Estimativa'!S77&gt;0,IF(AND('DADOS e Estimativa'!$Z77&lt;='DADOS e Estimativa'!S77,'DADOS e Estimativa'!S77&lt;='DADOS e Estimativa'!$AA77),'DADOS e Estimativa'!S77,"excluído*"),"")</f>
        <v/>
      </c>
      <c r="T204" s="198" t="str">
        <f>IF('DADOS e Estimativa'!T77&gt;0,IF(AND('DADOS e Estimativa'!$Z77&lt;='DADOS e Estimativa'!T77,'DADOS e Estimativa'!T77&lt;='DADOS e Estimativa'!$AA77),'DADOS e Estimativa'!T77,"excluído*"),"")</f>
        <v/>
      </c>
      <c r="U204" s="198" t="str">
        <f>IF('DADOS e Estimativa'!U77&gt;0,IF(AND('DADOS e Estimativa'!$Z77&lt;='DADOS e Estimativa'!U77,'DADOS e Estimativa'!U77&lt;='DADOS e Estimativa'!$AA77),'DADOS e Estimativa'!U77,"excluído*"),"")</f>
        <v/>
      </c>
      <c r="V204" s="198" t="str">
        <f>IF('DADOS e Estimativa'!V77&gt;0,IF(AND('DADOS e Estimativa'!$Z77&lt;='DADOS e Estimativa'!V77,'DADOS e Estimativa'!V77&lt;='DADOS e Estimativa'!$AA77),'DADOS e Estimativa'!V77,"excluído*"),"")</f>
        <v/>
      </c>
      <c r="W204" s="199" t="str">
        <f>IF('DADOS e Estimativa'!W77&gt;0,IF(AND('DADOS e Estimativa'!$Z77&lt;='DADOS e Estimativa'!W77,'DADOS e Estimativa'!W77&lt;='DADOS e Estimativa'!$AA77),'DADOS e Estimativa'!W77,"excluído*"),"")</f>
        <v/>
      </c>
      <c r="X204" s="177">
        <f t="shared" si="55"/>
        <v>7469.35</v>
      </c>
      <c r="Y204" s="167"/>
      <c r="Z204" s="210">
        <f t="shared" si="56"/>
        <v>37346.75</v>
      </c>
      <c r="AA204" s="142"/>
      <c r="AB204" s="169">
        <v>8085.11</v>
      </c>
      <c r="AC204" s="54">
        <f t="shared" si="57"/>
        <v>-0.0761597554</v>
      </c>
      <c r="AD204" s="170">
        <v>5.0</v>
      </c>
    </row>
    <row r="205">
      <c r="A205" s="195" t="str">
        <f>IF('DADOS e Estimativa'!A78="","",'DADOS e Estimativa'!A78)</f>
        <v>5-66</v>
      </c>
      <c r="B205" s="196" t="str">
        <f>IF('DADOS e Estimativa'!B78="","",'DADOS e Estimativa'!B78)</f>
        <v>Instalação item 65</v>
      </c>
      <c r="C205" s="197">
        <f>IF('DADOS e Estimativa'!C78="","",'DADOS e Estimativa'!C78)</f>
        <v>5</v>
      </c>
      <c r="D205" s="197" t="str">
        <f>IF('DADOS e Estimativa'!D78="","",'DADOS e Estimativa'!D78)</f>
        <v>unid.</v>
      </c>
      <c r="E205" s="198">
        <f>IF('DADOS e Estimativa'!E78&gt;0,IF(AND('DADOS e Estimativa'!$Z78&lt;='DADOS e Estimativa'!E78,'DADOS e Estimativa'!E78&lt;='DADOS e Estimativa'!$AA78),'DADOS e Estimativa'!E78,"excluído*"),"")</f>
        <v>2853.25</v>
      </c>
      <c r="F205" s="198" t="str">
        <f>IF('DADOS e Estimativa'!F78&gt;0,IF(AND('DADOS e Estimativa'!$Z78&lt;='DADOS e Estimativa'!F78,'DADOS e Estimativa'!F78&lt;='DADOS e Estimativa'!$AA78),'DADOS e Estimativa'!F78,"excluído*"),"")</f>
        <v>excluído*</v>
      </c>
      <c r="G205" s="198" t="str">
        <f>IF('DADOS e Estimativa'!G78&gt;0,IF(AND('DADOS e Estimativa'!$Z78&lt;='DADOS e Estimativa'!G78,'DADOS e Estimativa'!G78&lt;='DADOS e Estimativa'!$AA78),'DADOS e Estimativa'!G78,"excluído*"),"")</f>
        <v/>
      </c>
      <c r="H205" s="198" t="str">
        <f>IF('DADOS e Estimativa'!H78&gt;0,IF(AND('DADOS e Estimativa'!$Z78&lt;='DADOS e Estimativa'!H78,'DADOS e Estimativa'!H78&lt;='DADOS e Estimativa'!$AA78),'DADOS e Estimativa'!H78,"excluído*"),"")</f>
        <v/>
      </c>
      <c r="I205" s="198" t="str">
        <f>IF('DADOS e Estimativa'!I78&gt;0,IF(AND('DADOS e Estimativa'!$Z78&lt;='DADOS e Estimativa'!I78,'DADOS e Estimativa'!I78&lt;='DADOS e Estimativa'!$AA78),'DADOS e Estimativa'!I78,"excluído*"),"")</f>
        <v/>
      </c>
      <c r="J205" s="198">
        <f>IF('DADOS e Estimativa'!J78&gt;0,IF(AND('DADOS e Estimativa'!$Z78&lt;='DADOS e Estimativa'!J78,'DADOS e Estimativa'!J78&lt;='DADOS e Estimativa'!$AA78),'DADOS e Estimativa'!J78,"excluído*"),"")</f>
        <v>1131</v>
      </c>
      <c r="K205" s="198" t="str">
        <f>IF('DADOS e Estimativa'!K78&gt;0,IF(AND('DADOS e Estimativa'!$Z78&lt;='DADOS e Estimativa'!K78,'DADOS e Estimativa'!K78&lt;='DADOS e Estimativa'!$AA78),'DADOS e Estimativa'!K78,"excluído*"),"")</f>
        <v/>
      </c>
      <c r="L205" s="198" t="str">
        <f>IF('DADOS e Estimativa'!L78&gt;0,IF(AND('DADOS e Estimativa'!$Z78&lt;='DADOS e Estimativa'!L78,'DADOS e Estimativa'!L78&lt;='DADOS e Estimativa'!$AA78),'DADOS e Estimativa'!L78,"excluído*"),"")</f>
        <v/>
      </c>
      <c r="M205" s="198" t="str">
        <f>IF('DADOS e Estimativa'!M78&gt;0,IF(AND('DADOS e Estimativa'!$Z78&lt;='DADOS e Estimativa'!M78,'DADOS e Estimativa'!M78&lt;='DADOS e Estimativa'!$AA78),'DADOS e Estimativa'!M78,"excluído*"),"")</f>
        <v/>
      </c>
      <c r="N205" s="198" t="str">
        <f>IF('DADOS e Estimativa'!N78&gt;0,IF(AND('DADOS e Estimativa'!$Z78&lt;='DADOS e Estimativa'!N78,'DADOS e Estimativa'!N78&lt;='DADOS e Estimativa'!$AA78),'DADOS e Estimativa'!N78,"excluído*"),"")</f>
        <v/>
      </c>
      <c r="O205" s="198" t="str">
        <f>IF('DADOS e Estimativa'!O78&gt;0,IF(AND('DADOS e Estimativa'!$Z78&lt;='DADOS e Estimativa'!O78,'DADOS e Estimativa'!O78&lt;='DADOS e Estimativa'!$AA78),'DADOS e Estimativa'!O78,"excluído*"),"")</f>
        <v/>
      </c>
      <c r="P205" s="198" t="str">
        <f>IF('DADOS e Estimativa'!P78&gt;0,IF(AND('DADOS e Estimativa'!$Z78&lt;='DADOS e Estimativa'!P78,'DADOS e Estimativa'!P78&lt;='DADOS e Estimativa'!$AA78),'DADOS e Estimativa'!P78,"excluído*"),"")</f>
        <v/>
      </c>
      <c r="Q205" s="198" t="str">
        <f>IF('DADOS e Estimativa'!Q78&gt;0,IF(AND('DADOS e Estimativa'!$Z78&lt;='DADOS e Estimativa'!Q78,'DADOS e Estimativa'!Q78&lt;='DADOS e Estimativa'!$AA78),'DADOS e Estimativa'!Q78,"excluído*"),"")</f>
        <v/>
      </c>
      <c r="R205" s="198" t="str">
        <f>IF('DADOS e Estimativa'!R78&gt;0,IF(AND('DADOS e Estimativa'!$Z78&lt;='DADOS e Estimativa'!R78,'DADOS e Estimativa'!R78&lt;='DADOS e Estimativa'!$AA78),'DADOS e Estimativa'!R78,"excluído*"),"")</f>
        <v/>
      </c>
      <c r="S205" s="198" t="str">
        <f>IF('DADOS e Estimativa'!S78&gt;0,IF(AND('DADOS e Estimativa'!$Z78&lt;='DADOS e Estimativa'!S78,'DADOS e Estimativa'!S78&lt;='DADOS e Estimativa'!$AA78),'DADOS e Estimativa'!S78,"excluído*"),"")</f>
        <v/>
      </c>
      <c r="T205" s="198" t="str">
        <f>IF('DADOS e Estimativa'!T78&gt;0,IF(AND('DADOS e Estimativa'!$Z78&lt;='DADOS e Estimativa'!T78,'DADOS e Estimativa'!T78&lt;='DADOS e Estimativa'!$AA78),'DADOS e Estimativa'!T78,"excluído*"),"")</f>
        <v/>
      </c>
      <c r="U205" s="198" t="str">
        <f>IF('DADOS e Estimativa'!U78&gt;0,IF(AND('DADOS e Estimativa'!$Z78&lt;='DADOS e Estimativa'!U78,'DADOS e Estimativa'!U78&lt;='DADOS e Estimativa'!$AA78),'DADOS e Estimativa'!U78,"excluído*"),"")</f>
        <v/>
      </c>
      <c r="V205" s="198" t="str">
        <f>IF('DADOS e Estimativa'!V78&gt;0,IF(AND('DADOS e Estimativa'!$Z78&lt;='DADOS e Estimativa'!V78,'DADOS e Estimativa'!V78&lt;='DADOS e Estimativa'!$AA78),'DADOS e Estimativa'!V78,"excluído*"),"")</f>
        <v/>
      </c>
      <c r="W205" s="199" t="str">
        <f>IF('DADOS e Estimativa'!W78&gt;0,IF(AND('DADOS e Estimativa'!$Z78&lt;='DADOS e Estimativa'!W78,'DADOS e Estimativa'!W78&lt;='DADOS e Estimativa'!$AA78),'DADOS e Estimativa'!W78,"excluído*"),"")</f>
        <v/>
      </c>
      <c r="X205" s="177">
        <f t="shared" si="55"/>
        <v>1992.13</v>
      </c>
      <c r="Y205" s="167"/>
      <c r="Z205" s="210">
        <f t="shared" si="56"/>
        <v>9960.65</v>
      </c>
      <c r="AA205" s="142"/>
      <c r="AB205" s="169">
        <v>2766.68</v>
      </c>
      <c r="AC205" s="54">
        <f t="shared" si="57"/>
        <v>-0.2799564821</v>
      </c>
      <c r="AD205" s="170">
        <v>5.0</v>
      </c>
    </row>
    <row r="206">
      <c r="A206" s="189" t="str">
        <f>IF('DADOS e Estimativa'!A79="","",'DADOS e Estimativa'!A79)</f>
        <v>5-67</v>
      </c>
      <c r="B206" s="190" t="str">
        <f>IF('DADOS e Estimativa'!B79="","",'DADOS e Estimativa'!B79)</f>
        <v>Split Piso-Teto 33.000 a 36.000 BTU's</v>
      </c>
      <c r="C206" s="191">
        <f>IF('DADOS e Estimativa'!C79="","",'DADOS e Estimativa'!C79)</f>
        <v>2</v>
      </c>
      <c r="D206" s="191" t="str">
        <f>IF('DADOS e Estimativa'!D79="","",'DADOS e Estimativa'!D79)</f>
        <v>unid.</v>
      </c>
      <c r="E206" s="192">
        <f>IF('DADOS e Estimativa'!E79&gt;0,IF(AND('DADOS e Estimativa'!$Z79&lt;='DADOS e Estimativa'!E79,'DADOS e Estimativa'!E79&lt;='DADOS e Estimativa'!$AA79),'DADOS e Estimativa'!E79,"excluído*"),"")</f>
        <v>7276</v>
      </c>
      <c r="F206" s="192" t="str">
        <f>IF('DADOS e Estimativa'!F79&gt;0,IF(AND('DADOS e Estimativa'!$Z79&lt;='DADOS e Estimativa'!F79,'DADOS e Estimativa'!F79&lt;='DADOS e Estimativa'!$AA79),'DADOS e Estimativa'!F79,"excluído*"),"")</f>
        <v>excluído*</v>
      </c>
      <c r="G206" s="192">
        <f>IF('DADOS e Estimativa'!G79&gt;0,IF(AND('DADOS e Estimativa'!$Z79&lt;='DADOS e Estimativa'!G79,'DADOS e Estimativa'!G79&lt;='DADOS e Estimativa'!$AA79),'DADOS e Estimativa'!G79,"excluído*"),"")</f>
        <v>7590</v>
      </c>
      <c r="H206" s="192">
        <f>IF('DADOS e Estimativa'!H79&gt;0,IF(AND('DADOS e Estimativa'!$Z79&lt;='DADOS e Estimativa'!H79,'DADOS e Estimativa'!H79&lt;='DADOS e Estimativa'!$AA79),'DADOS e Estimativa'!H79,"excluído*"),"")</f>
        <v>7799</v>
      </c>
      <c r="I206" s="192" t="str">
        <f>IF('DADOS e Estimativa'!I79&gt;0,IF(AND('DADOS e Estimativa'!$Z79&lt;='DADOS e Estimativa'!I79,'DADOS e Estimativa'!I79&lt;='DADOS e Estimativa'!$AA79),'DADOS e Estimativa'!I79,"excluído*"),"")</f>
        <v/>
      </c>
      <c r="J206" s="192">
        <f>IF('DADOS e Estimativa'!J79&gt;0,IF(AND('DADOS e Estimativa'!$Z79&lt;='DADOS e Estimativa'!J79,'DADOS e Estimativa'!J79&lt;='DADOS e Estimativa'!$AA79),'DADOS e Estimativa'!J79,"excluído*"),"")</f>
        <v>5200</v>
      </c>
      <c r="K206" s="192">
        <f>IF('DADOS e Estimativa'!K79&gt;0,IF(AND('DADOS e Estimativa'!$Z79&lt;='DADOS e Estimativa'!K79,'DADOS e Estimativa'!K79&lt;='DADOS e Estimativa'!$AA79),'DADOS e Estimativa'!K79,"excluído*"),"")</f>
        <v>7763.79</v>
      </c>
      <c r="L206" s="192" t="str">
        <f>IF('DADOS e Estimativa'!L79&gt;0,IF(AND('DADOS e Estimativa'!$Z79&lt;='DADOS e Estimativa'!L79,'DADOS e Estimativa'!L79&lt;='DADOS e Estimativa'!$AA79),'DADOS e Estimativa'!L79,"excluído*"),"")</f>
        <v/>
      </c>
      <c r="M206" s="192" t="str">
        <f>IF('DADOS e Estimativa'!M79&gt;0,IF(AND('DADOS e Estimativa'!$Z79&lt;='DADOS e Estimativa'!M79,'DADOS e Estimativa'!M79&lt;='DADOS e Estimativa'!$AA79),'DADOS e Estimativa'!M79,"excluído*"),"")</f>
        <v/>
      </c>
      <c r="N206" s="192" t="str">
        <f>IF('DADOS e Estimativa'!N79&gt;0,IF(AND('DADOS e Estimativa'!$Z79&lt;='DADOS e Estimativa'!N79,'DADOS e Estimativa'!N79&lt;='DADOS e Estimativa'!$AA79),'DADOS e Estimativa'!N79,"excluído*"),"")</f>
        <v/>
      </c>
      <c r="O206" s="192" t="str">
        <f>IF('DADOS e Estimativa'!O79&gt;0,IF(AND('DADOS e Estimativa'!$Z79&lt;='DADOS e Estimativa'!O79,'DADOS e Estimativa'!O79&lt;='DADOS e Estimativa'!$AA79),'DADOS e Estimativa'!O79,"excluído*"),"")</f>
        <v/>
      </c>
      <c r="P206" s="192" t="str">
        <f>IF('DADOS e Estimativa'!P79&gt;0,IF(AND('DADOS e Estimativa'!$Z79&lt;='DADOS e Estimativa'!P79,'DADOS e Estimativa'!P79&lt;='DADOS e Estimativa'!$AA79),'DADOS e Estimativa'!P79,"excluído*"),"")</f>
        <v/>
      </c>
      <c r="Q206" s="192" t="str">
        <f>IF('DADOS e Estimativa'!Q79&gt;0,IF(AND('DADOS e Estimativa'!$Z79&lt;='DADOS e Estimativa'!Q79,'DADOS e Estimativa'!Q79&lt;='DADOS e Estimativa'!$AA79),'DADOS e Estimativa'!Q79,"excluído*"),"")</f>
        <v/>
      </c>
      <c r="R206" s="192" t="str">
        <f>IF('DADOS e Estimativa'!R79&gt;0,IF(AND('DADOS e Estimativa'!$Z79&lt;='DADOS e Estimativa'!R79,'DADOS e Estimativa'!R79&lt;='DADOS e Estimativa'!$AA79),'DADOS e Estimativa'!R79,"excluído*"),"")</f>
        <v/>
      </c>
      <c r="S206" s="192" t="str">
        <f>IF('DADOS e Estimativa'!S79&gt;0,IF(AND('DADOS e Estimativa'!$Z79&lt;='DADOS e Estimativa'!S79,'DADOS e Estimativa'!S79&lt;='DADOS e Estimativa'!$AA79),'DADOS e Estimativa'!S79,"excluído*"),"")</f>
        <v/>
      </c>
      <c r="T206" s="192" t="str">
        <f>IF('DADOS e Estimativa'!T79&gt;0,IF(AND('DADOS e Estimativa'!$Z79&lt;='DADOS e Estimativa'!T79,'DADOS e Estimativa'!T79&lt;='DADOS e Estimativa'!$AA79),'DADOS e Estimativa'!T79,"excluído*"),"")</f>
        <v/>
      </c>
      <c r="U206" s="192" t="str">
        <f>IF('DADOS e Estimativa'!U79&gt;0,IF(AND('DADOS e Estimativa'!$Z79&lt;='DADOS e Estimativa'!U79,'DADOS e Estimativa'!U79&lt;='DADOS e Estimativa'!$AA79),'DADOS e Estimativa'!U79,"excluído*"),"")</f>
        <v/>
      </c>
      <c r="V206" s="192" t="str">
        <f>IF('DADOS e Estimativa'!V79&gt;0,IF(AND('DADOS e Estimativa'!$Z79&lt;='DADOS e Estimativa'!V79,'DADOS e Estimativa'!V79&lt;='DADOS e Estimativa'!$AA79),'DADOS e Estimativa'!V79,"excluído*"),"")</f>
        <v/>
      </c>
      <c r="W206" s="193" t="str">
        <f>IF('DADOS e Estimativa'!W79&gt;0,IF(AND('DADOS e Estimativa'!$Z79&lt;='DADOS e Estimativa'!W79,'DADOS e Estimativa'!W79&lt;='DADOS e Estimativa'!$AA79),'DADOS e Estimativa'!W79,"excluído*"),"")</f>
        <v/>
      </c>
      <c r="X206" s="166">
        <f t="shared" si="55"/>
        <v>7125.76</v>
      </c>
      <c r="Y206" s="167"/>
      <c r="Z206" s="209">
        <f t="shared" si="56"/>
        <v>14251.52</v>
      </c>
      <c r="AA206" s="167"/>
      <c r="AB206" s="169">
        <v>7169.5</v>
      </c>
      <c r="AC206" s="54">
        <f t="shared" si="57"/>
        <v>-0.006100843852</v>
      </c>
      <c r="AD206" s="170">
        <v>5.0</v>
      </c>
    </row>
    <row r="207">
      <c r="A207" s="189" t="str">
        <f>IF('DADOS e Estimativa'!A80="","",'DADOS e Estimativa'!A80)</f>
        <v>5-68</v>
      </c>
      <c r="B207" s="190" t="str">
        <f>IF('DADOS e Estimativa'!B80="","",'DADOS e Estimativa'!B80)</f>
        <v>Instalação item 67</v>
      </c>
      <c r="C207" s="191">
        <f>IF('DADOS e Estimativa'!C80="","",'DADOS e Estimativa'!C80)</f>
        <v>2</v>
      </c>
      <c r="D207" s="191" t="str">
        <f>IF('DADOS e Estimativa'!D80="","",'DADOS e Estimativa'!D80)</f>
        <v>unid.</v>
      </c>
      <c r="E207" s="192">
        <f>IF('DADOS e Estimativa'!E80&gt;0,IF(AND('DADOS e Estimativa'!$Z80&lt;='DADOS e Estimativa'!E80,'DADOS e Estimativa'!E80&lt;='DADOS e Estimativa'!$AA80),'DADOS e Estimativa'!E80,"excluído*"),"")</f>
        <v>2853.25</v>
      </c>
      <c r="F207" s="192" t="str">
        <f>IF('DADOS e Estimativa'!F80&gt;0,IF(AND('DADOS e Estimativa'!$Z80&lt;='DADOS e Estimativa'!F80,'DADOS e Estimativa'!F80&lt;='DADOS e Estimativa'!$AA80),'DADOS e Estimativa'!F80,"excluído*"),"")</f>
        <v>excluído*</v>
      </c>
      <c r="G207" s="192" t="str">
        <f>IF('DADOS e Estimativa'!G80&gt;0,IF(AND('DADOS e Estimativa'!$Z80&lt;='DADOS e Estimativa'!G80,'DADOS e Estimativa'!G80&lt;='DADOS e Estimativa'!$AA80),'DADOS e Estimativa'!G80,"excluído*"),"")</f>
        <v/>
      </c>
      <c r="H207" s="192" t="str">
        <f>IF('DADOS e Estimativa'!H80&gt;0,IF(AND('DADOS e Estimativa'!$Z80&lt;='DADOS e Estimativa'!H80,'DADOS e Estimativa'!H80&lt;='DADOS e Estimativa'!$AA80),'DADOS e Estimativa'!H80,"excluído*"),"")</f>
        <v/>
      </c>
      <c r="I207" s="192" t="str">
        <f>IF('DADOS e Estimativa'!I80&gt;0,IF(AND('DADOS e Estimativa'!$Z80&lt;='DADOS e Estimativa'!I80,'DADOS e Estimativa'!I80&lt;='DADOS e Estimativa'!$AA80),'DADOS e Estimativa'!I80,"excluído*"),"")</f>
        <v/>
      </c>
      <c r="J207" s="192">
        <f>IF('DADOS e Estimativa'!J80&gt;0,IF(AND('DADOS e Estimativa'!$Z80&lt;='DADOS e Estimativa'!J80,'DADOS e Estimativa'!J80&lt;='DADOS e Estimativa'!$AA80),'DADOS e Estimativa'!J80,"excluído*"),"")</f>
        <v>1131</v>
      </c>
      <c r="K207" s="192" t="str">
        <f>IF('DADOS e Estimativa'!K80&gt;0,IF(AND('DADOS e Estimativa'!$Z80&lt;='DADOS e Estimativa'!K80,'DADOS e Estimativa'!K80&lt;='DADOS e Estimativa'!$AA80),'DADOS e Estimativa'!K80,"excluído*"),"")</f>
        <v/>
      </c>
      <c r="L207" s="192" t="str">
        <f>IF('DADOS e Estimativa'!L80&gt;0,IF(AND('DADOS e Estimativa'!$Z80&lt;='DADOS e Estimativa'!L80,'DADOS e Estimativa'!L80&lt;='DADOS e Estimativa'!$AA80),'DADOS e Estimativa'!L80,"excluído*"),"")</f>
        <v/>
      </c>
      <c r="M207" s="192" t="str">
        <f>IF('DADOS e Estimativa'!M80&gt;0,IF(AND('DADOS e Estimativa'!$Z80&lt;='DADOS e Estimativa'!M80,'DADOS e Estimativa'!M80&lt;='DADOS e Estimativa'!$AA80),'DADOS e Estimativa'!M80,"excluído*"),"")</f>
        <v/>
      </c>
      <c r="N207" s="192" t="str">
        <f>IF('DADOS e Estimativa'!N80&gt;0,IF(AND('DADOS e Estimativa'!$Z80&lt;='DADOS e Estimativa'!N80,'DADOS e Estimativa'!N80&lt;='DADOS e Estimativa'!$AA80),'DADOS e Estimativa'!N80,"excluído*"),"")</f>
        <v/>
      </c>
      <c r="O207" s="192" t="str">
        <f>IF('DADOS e Estimativa'!O80&gt;0,IF(AND('DADOS e Estimativa'!$Z80&lt;='DADOS e Estimativa'!O80,'DADOS e Estimativa'!O80&lt;='DADOS e Estimativa'!$AA80),'DADOS e Estimativa'!O80,"excluído*"),"")</f>
        <v/>
      </c>
      <c r="P207" s="192" t="str">
        <f>IF('DADOS e Estimativa'!P80&gt;0,IF(AND('DADOS e Estimativa'!$Z80&lt;='DADOS e Estimativa'!P80,'DADOS e Estimativa'!P80&lt;='DADOS e Estimativa'!$AA80),'DADOS e Estimativa'!P80,"excluído*"),"")</f>
        <v/>
      </c>
      <c r="Q207" s="192" t="str">
        <f>IF('DADOS e Estimativa'!Q80&gt;0,IF(AND('DADOS e Estimativa'!$Z80&lt;='DADOS e Estimativa'!Q80,'DADOS e Estimativa'!Q80&lt;='DADOS e Estimativa'!$AA80),'DADOS e Estimativa'!Q80,"excluído*"),"")</f>
        <v/>
      </c>
      <c r="R207" s="192" t="str">
        <f>IF('DADOS e Estimativa'!R80&gt;0,IF(AND('DADOS e Estimativa'!$Z80&lt;='DADOS e Estimativa'!R80,'DADOS e Estimativa'!R80&lt;='DADOS e Estimativa'!$AA80),'DADOS e Estimativa'!R80,"excluído*"),"")</f>
        <v/>
      </c>
      <c r="S207" s="192" t="str">
        <f>IF('DADOS e Estimativa'!S80&gt;0,IF(AND('DADOS e Estimativa'!$Z80&lt;='DADOS e Estimativa'!S80,'DADOS e Estimativa'!S80&lt;='DADOS e Estimativa'!$AA80),'DADOS e Estimativa'!S80,"excluído*"),"")</f>
        <v/>
      </c>
      <c r="T207" s="192" t="str">
        <f>IF('DADOS e Estimativa'!T80&gt;0,IF(AND('DADOS e Estimativa'!$Z80&lt;='DADOS e Estimativa'!T80,'DADOS e Estimativa'!T80&lt;='DADOS e Estimativa'!$AA80),'DADOS e Estimativa'!T80,"excluído*"),"")</f>
        <v/>
      </c>
      <c r="U207" s="192" t="str">
        <f>IF('DADOS e Estimativa'!U80&gt;0,IF(AND('DADOS e Estimativa'!$Z80&lt;='DADOS e Estimativa'!U80,'DADOS e Estimativa'!U80&lt;='DADOS e Estimativa'!$AA80),'DADOS e Estimativa'!U80,"excluído*"),"")</f>
        <v/>
      </c>
      <c r="V207" s="192" t="str">
        <f>IF('DADOS e Estimativa'!V80&gt;0,IF(AND('DADOS e Estimativa'!$Z80&lt;='DADOS e Estimativa'!V80,'DADOS e Estimativa'!V80&lt;='DADOS e Estimativa'!$AA80),'DADOS e Estimativa'!V80,"excluído*"),"")</f>
        <v/>
      </c>
      <c r="W207" s="193" t="str">
        <f>IF('DADOS e Estimativa'!W80&gt;0,IF(AND('DADOS e Estimativa'!$Z80&lt;='DADOS e Estimativa'!W80,'DADOS e Estimativa'!W80&lt;='DADOS e Estimativa'!$AA80),'DADOS e Estimativa'!W80,"excluído*"),"")</f>
        <v/>
      </c>
      <c r="X207" s="166">
        <f t="shared" si="55"/>
        <v>1992.13</v>
      </c>
      <c r="Y207" s="167"/>
      <c r="Z207" s="209">
        <f t="shared" si="56"/>
        <v>3984.26</v>
      </c>
      <c r="AA207" s="167"/>
      <c r="AB207" s="169">
        <v>3498.45</v>
      </c>
      <c r="AC207" s="54">
        <f t="shared" si="57"/>
        <v>-0.4305678229</v>
      </c>
      <c r="AD207" s="170">
        <v>5.0</v>
      </c>
    </row>
    <row r="208">
      <c r="A208" s="195" t="str">
        <f>IF('DADOS e Estimativa'!A81="","",'DADOS e Estimativa'!A81)</f>
        <v>5-69</v>
      </c>
      <c r="B208" s="196" t="str">
        <f>IF('DADOS e Estimativa'!B81="","",'DADOS e Estimativa'!B81)</f>
        <v>Slipt-Cassete  22.000 a 24.000 BTU's</v>
      </c>
      <c r="C208" s="197">
        <f>IF('DADOS e Estimativa'!C81="","",'DADOS e Estimativa'!C81)</f>
        <v>2</v>
      </c>
      <c r="D208" s="197" t="str">
        <f>IF('DADOS e Estimativa'!D81="","",'DADOS e Estimativa'!D81)</f>
        <v>unid.</v>
      </c>
      <c r="E208" s="198">
        <f>IF('DADOS e Estimativa'!E81&gt;0,IF(AND('DADOS e Estimativa'!$Z81&lt;='DADOS e Estimativa'!E81,'DADOS e Estimativa'!E81&lt;='DADOS e Estimativa'!$AA81),'DADOS e Estimativa'!E81,"excluído*"),"")</f>
        <v>7456.55</v>
      </c>
      <c r="F208" s="198" t="str">
        <f>IF('DADOS e Estimativa'!F81&gt;0,IF(AND('DADOS e Estimativa'!$Z81&lt;='DADOS e Estimativa'!F81,'DADOS e Estimativa'!F81&lt;='DADOS e Estimativa'!$AA81),'DADOS e Estimativa'!F81,"excluído*"),"")</f>
        <v>excluído*</v>
      </c>
      <c r="G208" s="198">
        <f>IF('DADOS e Estimativa'!G81&gt;0,IF(AND('DADOS e Estimativa'!$Z81&lt;='DADOS e Estimativa'!G81,'DADOS e Estimativa'!G81&lt;='DADOS e Estimativa'!$AA81),'DADOS e Estimativa'!G81,"excluído*"),"")</f>
        <v>7500</v>
      </c>
      <c r="H208" s="198">
        <f>IF('DADOS e Estimativa'!H81&gt;0,IF(AND('DADOS e Estimativa'!$Z81&lt;='DADOS e Estimativa'!H81,'DADOS e Estimativa'!H81&lt;='DADOS e Estimativa'!$AA81),'DADOS e Estimativa'!H81,"excluído*"),"")</f>
        <v>8089</v>
      </c>
      <c r="I208" s="198" t="str">
        <f>IF('DADOS e Estimativa'!I81&gt;0,IF(AND('DADOS e Estimativa'!$Z81&lt;='DADOS e Estimativa'!I81,'DADOS e Estimativa'!I81&lt;='DADOS e Estimativa'!$AA81),'DADOS e Estimativa'!I81,"excluído*"),"")</f>
        <v/>
      </c>
      <c r="J208" s="198">
        <f>IF('DADOS e Estimativa'!J81&gt;0,IF(AND('DADOS e Estimativa'!$Z81&lt;='DADOS e Estimativa'!J81,'DADOS e Estimativa'!J81&lt;='DADOS e Estimativa'!$AA81),'DADOS e Estimativa'!J81,"excluído*"),"")</f>
        <v>8228</v>
      </c>
      <c r="K208" s="198" t="str">
        <f>IF('DADOS e Estimativa'!K81&gt;0,IF(AND('DADOS e Estimativa'!$Z81&lt;='DADOS e Estimativa'!K81,'DADOS e Estimativa'!K81&lt;='DADOS e Estimativa'!$AA81),'DADOS e Estimativa'!K81,"excluído*"),"")</f>
        <v>excluído*</v>
      </c>
      <c r="L208" s="198" t="str">
        <f>IF('DADOS e Estimativa'!L81&gt;0,IF(AND('DADOS e Estimativa'!$Z81&lt;='DADOS e Estimativa'!L81,'DADOS e Estimativa'!L81&lt;='DADOS e Estimativa'!$AA81),'DADOS e Estimativa'!L81,"excluído*"),"")</f>
        <v/>
      </c>
      <c r="M208" s="198" t="str">
        <f>IF('DADOS e Estimativa'!M81&gt;0,IF(AND('DADOS e Estimativa'!$Z81&lt;='DADOS e Estimativa'!M81,'DADOS e Estimativa'!M81&lt;='DADOS e Estimativa'!$AA81),'DADOS e Estimativa'!M81,"excluído*"),"")</f>
        <v/>
      </c>
      <c r="N208" s="198" t="str">
        <f>IF('DADOS e Estimativa'!N81&gt;0,IF(AND('DADOS e Estimativa'!$Z81&lt;='DADOS e Estimativa'!N81,'DADOS e Estimativa'!N81&lt;='DADOS e Estimativa'!$AA81),'DADOS e Estimativa'!N81,"excluído*"),"")</f>
        <v/>
      </c>
      <c r="O208" s="198" t="str">
        <f>IF('DADOS e Estimativa'!O81&gt;0,IF(AND('DADOS e Estimativa'!$Z81&lt;='DADOS e Estimativa'!O81,'DADOS e Estimativa'!O81&lt;='DADOS e Estimativa'!$AA81),'DADOS e Estimativa'!O81,"excluído*"),"")</f>
        <v/>
      </c>
      <c r="P208" s="198" t="str">
        <f>IF('DADOS e Estimativa'!P81&gt;0,IF(AND('DADOS e Estimativa'!$Z81&lt;='DADOS e Estimativa'!P81,'DADOS e Estimativa'!P81&lt;='DADOS e Estimativa'!$AA81),'DADOS e Estimativa'!P81,"excluído*"),"")</f>
        <v/>
      </c>
      <c r="Q208" s="198" t="str">
        <f>IF('DADOS e Estimativa'!Q81&gt;0,IF(AND('DADOS e Estimativa'!$Z81&lt;='DADOS e Estimativa'!Q81,'DADOS e Estimativa'!Q81&lt;='DADOS e Estimativa'!$AA81),'DADOS e Estimativa'!Q81,"excluído*"),"")</f>
        <v/>
      </c>
      <c r="R208" s="198" t="str">
        <f>IF('DADOS e Estimativa'!R81&gt;0,IF(AND('DADOS e Estimativa'!$Z81&lt;='DADOS e Estimativa'!R81,'DADOS e Estimativa'!R81&lt;='DADOS e Estimativa'!$AA81),'DADOS e Estimativa'!R81,"excluído*"),"")</f>
        <v/>
      </c>
      <c r="S208" s="198" t="str">
        <f>IF('DADOS e Estimativa'!S81&gt;0,IF(AND('DADOS e Estimativa'!$Z81&lt;='DADOS e Estimativa'!S81,'DADOS e Estimativa'!S81&lt;='DADOS e Estimativa'!$AA81),'DADOS e Estimativa'!S81,"excluído*"),"")</f>
        <v/>
      </c>
      <c r="T208" s="198" t="str">
        <f>IF('DADOS e Estimativa'!T81&gt;0,IF(AND('DADOS e Estimativa'!$Z81&lt;='DADOS e Estimativa'!T81,'DADOS e Estimativa'!T81&lt;='DADOS e Estimativa'!$AA81),'DADOS e Estimativa'!T81,"excluído*"),"")</f>
        <v/>
      </c>
      <c r="U208" s="198" t="str">
        <f>IF('DADOS e Estimativa'!U81&gt;0,IF(AND('DADOS e Estimativa'!$Z81&lt;='DADOS e Estimativa'!U81,'DADOS e Estimativa'!U81&lt;='DADOS e Estimativa'!$AA81),'DADOS e Estimativa'!U81,"excluído*"),"")</f>
        <v/>
      </c>
      <c r="V208" s="198" t="str">
        <f>IF('DADOS e Estimativa'!V81&gt;0,IF(AND('DADOS e Estimativa'!$Z81&lt;='DADOS e Estimativa'!V81,'DADOS e Estimativa'!V81&lt;='DADOS e Estimativa'!$AA81),'DADOS e Estimativa'!V81,"excluído*"),"")</f>
        <v/>
      </c>
      <c r="W208" s="199" t="str">
        <f>IF('DADOS e Estimativa'!W81&gt;0,IF(AND('DADOS e Estimativa'!$Z81&lt;='DADOS e Estimativa'!W81,'DADOS e Estimativa'!W81&lt;='DADOS e Estimativa'!$AA81),'DADOS e Estimativa'!W81,"excluído*"),"")</f>
        <v/>
      </c>
      <c r="X208" s="177">
        <f t="shared" si="55"/>
        <v>7818.39</v>
      </c>
      <c r="Y208" s="167"/>
      <c r="Z208" s="210">
        <f t="shared" si="56"/>
        <v>15636.78</v>
      </c>
      <c r="AA208" s="142"/>
      <c r="AB208" s="169">
        <v>8677.01</v>
      </c>
      <c r="AC208" s="54">
        <f t="shared" si="57"/>
        <v>-0.09895344134</v>
      </c>
      <c r="AD208" s="170">
        <v>5.0</v>
      </c>
    </row>
    <row r="209">
      <c r="A209" s="195" t="str">
        <f>IF('DADOS e Estimativa'!A82="","",'DADOS e Estimativa'!A82)</f>
        <v>5-70</v>
      </c>
      <c r="B209" s="196" t="str">
        <f>IF('DADOS e Estimativa'!B82="","",'DADOS e Estimativa'!B82)</f>
        <v>Instalação item 69</v>
      </c>
      <c r="C209" s="197">
        <f>IF('DADOS e Estimativa'!C82="","",'DADOS e Estimativa'!C82)</f>
        <v>2</v>
      </c>
      <c r="D209" s="197" t="str">
        <f>IF('DADOS e Estimativa'!D82="","",'DADOS e Estimativa'!D82)</f>
        <v>unid.</v>
      </c>
      <c r="E209" s="198">
        <f>IF('DADOS e Estimativa'!E82&gt;0,IF(AND('DADOS e Estimativa'!$Z82&lt;='DADOS e Estimativa'!E82,'DADOS e Estimativa'!E82&lt;='DADOS e Estimativa'!$AA82),'DADOS e Estimativa'!E82,"excluído*"),"")</f>
        <v>3203.63</v>
      </c>
      <c r="F209" s="198" t="str">
        <f>IF('DADOS e Estimativa'!F82&gt;0,IF(AND('DADOS e Estimativa'!$Z82&lt;='DADOS e Estimativa'!F82,'DADOS e Estimativa'!F82&lt;='DADOS e Estimativa'!$AA82),'DADOS e Estimativa'!F82,"excluído*"),"")</f>
        <v>excluído*</v>
      </c>
      <c r="G209" s="198" t="str">
        <f>IF('DADOS e Estimativa'!G82&gt;0,IF(AND('DADOS e Estimativa'!$Z82&lt;='DADOS e Estimativa'!G82,'DADOS e Estimativa'!G82&lt;='DADOS e Estimativa'!$AA82),'DADOS e Estimativa'!G82,"excluído*"),"")</f>
        <v/>
      </c>
      <c r="H209" s="198" t="str">
        <f>IF('DADOS e Estimativa'!H82&gt;0,IF(AND('DADOS e Estimativa'!$Z82&lt;='DADOS e Estimativa'!H82,'DADOS e Estimativa'!H82&lt;='DADOS e Estimativa'!$AA82),'DADOS e Estimativa'!H82,"excluído*"),"")</f>
        <v/>
      </c>
      <c r="I209" s="198">
        <f>IF('DADOS e Estimativa'!I82&gt;0,IF(AND('DADOS e Estimativa'!$Z82&lt;='DADOS e Estimativa'!I82,'DADOS e Estimativa'!I82&lt;='DADOS e Estimativa'!$AA82),'DADOS e Estimativa'!I82,"excluído*"),"")</f>
        <v>1316</v>
      </c>
      <c r="J209" s="198" t="str">
        <f>IF('DADOS e Estimativa'!J82&gt;0,IF(AND('DADOS e Estimativa'!$Z82&lt;='DADOS e Estimativa'!J82,'DADOS e Estimativa'!J82&lt;='DADOS e Estimativa'!$AA82),'DADOS e Estimativa'!J82,"excluído*"),"")</f>
        <v/>
      </c>
      <c r="K209" s="198" t="str">
        <f>IF('DADOS e Estimativa'!K82&gt;0,IF(AND('DADOS e Estimativa'!$Z82&lt;='DADOS e Estimativa'!K82,'DADOS e Estimativa'!K82&lt;='DADOS e Estimativa'!$AA82),'DADOS e Estimativa'!K82,"excluído*"),"")</f>
        <v/>
      </c>
      <c r="L209" s="198" t="str">
        <f>IF('DADOS e Estimativa'!L82&gt;0,IF(AND('DADOS e Estimativa'!$Z82&lt;='DADOS e Estimativa'!L82,'DADOS e Estimativa'!L82&lt;='DADOS e Estimativa'!$AA82),'DADOS e Estimativa'!L82,"excluído*"),"")</f>
        <v/>
      </c>
      <c r="M209" s="198" t="str">
        <f>IF('DADOS e Estimativa'!M82&gt;0,IF(AND('DADOS e Estimativa'!$Z82&lt;='DADOS e Estimativa'!M82,'DADOS e Estimativa'!M82&lt;='DADOS e Estimativa'!$AA82),'DADOS e Estimativa'!M82,"excluído*"),"")</f>
        <v/>
      </c>
      <c r="N209" s="198" t="str">
        <f>IF('DADOS e Estimativa'!N82&gt;0,IF(AND('DADOS e Estimativa'!$Z82&lt;='DADOS e Estimativa'!N82,'DADOS e Estimativa'!N82&lt;='DADOS e Estimativa'!$AA82),'DADOS e Estimativa'!N82,"excluído*"),"")</f>
        <v/>
      </c>
      <c r="O209" s="198" t="str">
        <f>IF('DADOS e Estimativa'!O82&gt;0,IF(AND('DADOS e Estimativa'!$Z82&lt;='DADOS e Estimativa'!O82,'DADOS e Estimativa'!O82&lt;='DADOS e Estimativa'!$AA82),'DADOS e Estimativa'!O82,"excluído*"),"")</f>
        <v/>
      </c>
      <c r="P209" s="198" t="str">
        <f>IF('DADOS e Estimativa'!P82&gt;0,IF(AND('DADOS e Estimativa'!$Z82&lt;='DADOS e Estimativa'!P82,'DADOS e Estimativa'!P82&lt;='DADOS e Estimativa'!$AA82),'DADOS e Estimativa'!P82,"excluído*"),"")</f>
        <v/>
      </c>
      <c r="Q209" s="198" t="str">
        <f>IF('DADOS e Estimativa'!Q82&gt;0,IF(AND('DADOS e Estimativa'!$Z82&lt;='DADOS e Estimativa'!Q82,'DADOS e Estimativa'!Q82&lt;='DADOS e Estimativa'!$AA82),'DADOS e Estimativa'!Q82,"excluído*"),"")</f>
        <v/>
      </c>
      <c r="R209" s="198" t="str">
        <f>IF('DADOS e Estimativa'!R82&gt;0,IF(AND('DADOS e Estimativa'!$Z82&lt;='DADOS e Estimativa'!R82,'DADOS e Estimativa'!R82&lt;='DADOS e Estimativa'!$AA82),'DADOS e Estimativa'!R82,"excluído*"),"")</f>
        <v/>
      </c>
      <c r="S209" s="198" t="str">
        <f>IF('DADOS e Estimativa'!S82&gt;0,IF(AND('DADOS e Estimativa'!$Z82&lt;='DADOS e Estimativa'!S82,'DADOS e Estimativa'!S82&lt;='DADOS e Estimativa'!$AA82),'DADOS e Estimativa'!S82,"excluído*"),"")</f>
        <v/>
      </c>
      <c r="T209" s="198" t="str">
        <f>IF('DADOS e Estimativa'!T82&gt;0,IF(AND('DADOS e Estimativa'!$Z82&lt;='DADOS e Estimativa'!T82,'DADOS e Estimativa'!T82&lt;='DADOS e Estimativa'!$AA82),'DADOS e Estimativa'!T82,"excluído*"),"")</f>
        <v/>
      </c>
      <c r="U209" s="198" t="str">
        <f>IF('DADOS e Estimativa'!U82&gt;0,IF(AND('DADOS e Estimativa'!$Z82&lt;='DADOS e Estimativa'!U82,'DADOS e Estimativa'!U82&lt;='DADOS e Estimativa'!$AA82),'DADOS e Estimativa'!U82,"excluído*"),"")</f>
        <v/>
      </c>
      <c r="V209" s="198" t="str">
        <f>IF('DADOS e Estimativa'!V82&gt;0,IF(AND('DADOS e Estimativa'!$Z82&lt;='DADOS e Estimativa'!V82,'DADOS e Estimativa'!V82&lt;='DADOS e Estimativa'!$AA82),'DADOS e Estimativa'!V82,"excluído*"),"")</f>
        <v/>
      </c>
      <c r="W209" s="199" t="str">
        <f>IF('DADOS e Estimativa'!W82&gt;0,IF(AND('DADOS e Estimativa'!$Z82&lt;='DADOS e Estimativa'!W82,'DADOS e Estimativa'!W82&lt;='DADOS e Estimativa'!$AA82),'DADOS e Estimativa'!W82,"excluído*"),"")</f>
        <v/>
      </c>
      <c r="X209" s="177">
        <f t="shared" si="55"/>
        <v>2259.82</v>
      </c>
      <c r="Y209" s="167"/>
      <c r="Z209" s="210">
        <f t="shared" si="56"/>
        <v>4519.64</v>
      </c>
      <c r="AA209" s="142"/>
      <c r="AB209" s="169">
        <v>2359.37</v>
      </c>
      <c r="AC209" s="54">
        <f t="shared" si="57"/>
        <v>-0.0421934669</v>
      </c>
      <c r="AD209" s="170">
        <v>5.0</v>
      </c>
    </row>
    <row r="210">
      <c r="A210" s="189" t="str">
        <f>IF('DADOS e Estimativa'!A83="","",'DADOS e Estimativa'!A83)</f>
        <v>5-71</v>
      </c>
      <c r="B210" s="190" t="str">
        <f>IF('DADOS e Estimativa'!B83="","",'DADOS e Estimativa'!B83)</f>
        <v>Slipt-Cassete  33.000 a 36.000 BTU's</v>
      </c>
      <c r="C210" s="191">
        <f>IF('DADOS e Estimativa'!C83="","",'DADOS e Estimativa'!C83)</f>
        <v>2</v>
      </c>
      <c r="D210" s="191" t="str">
        <f>IF('DADOS e Estimativa'!D83="","",'DADOS e Estimativa'!D83)</f>
        <v>unid.</v>
      </c>
      <c r="E210" s="192">
        <f>IF('DADOS e Estimativa'!E83&gt;0,IF(AND('DADOS e Estimativa'!$Z83&lt;='DADOS e Estimativa'!E83,'DADOS e Estimativa'!E83&lt;='DADOS e Estimativa'!$AA83),'DADOS e Estimativa'!E83,"excluído*"),"")</f>
        <v>9879.05</v>
      </c>
      <c r="F210" s="192" t="str">
        <f>IF('DADOS e Estimativa'!F83&gt;0,IF(AND('DADOS e Estimativa'!$Z83&lt;='DADOS e Estimativa'!F83,'DADOS e Estimativa'!F83&lt;='DADOS e Estimativa'!$AA83),'DADOS e Estimativa'!F83,"excluído*"),"")</f>
        <v>excluído*</v>
      </c>
      <c r="G210" s="192">
        <f>IF('DADOS e Estimativa'!G83&gt;0,IF(AND('DADOS e Estimativa'!$Z83&lt;='DADOS e Estimativa'!G83,'DADOS e Estimativa'!G83&lt;='DADOS e Estimativa'!$AA83),'DADOS e Estimativa'!G83,"excluído*"),"")</f>
        <v>9950</v>
      </c>
      <c r="H210" s="192">
        <f>IF('DADOS e Estimativa'!H83&gt;0,IF(AND('DADOS e Estimativa'!$Z83&lt;='DADOS e Estimativa'!H83,'DADOS e Estimativa'!H83&lt;='DADOS e Estimativa'!$AA83),'DADOS e Estimativa'!H83,"excluído*"),"")</f>
        <v>10299</v>
      </c>
      <c r="I210" s="192" t="str">
        <f>IF('DADOS e Estimativa'!I83&gt;0,IF(AND('DADOS e Estimativa'!$Z83&lt;='DADOS e Estimativa'!I83,'DADOS e Estimativa'!I83&lt;='DADOS e Estimativa'!$AA83),'DADOS e Estimativa'!I83,"excluído*"),"")</f>
        <v/>
      </c>
      <c r="J210" s="192">
        <f>IF('DADOS e Estimativa'!J83&gt;0,IF(AND('DADOS e Estimativa'!$Z83&lt;='DADOS e Estimativa'!J83,'DADOS e Estimativa'!J83&lt;='DADOS e Estimativa'!$AA83),'DADOS e Estimativa'!J83,"excluído*"),"")</f>
        <v>8688</v>
      </c>
      <c r="K210" s="192" t="str">
        <f>IF('DADOS e Estimativa'!K83&gt;0,IF(AND('DADOS e Estimativa'!$Z83&lt;='DADOS e Estimativa'!K83,'DADOS e Estimativa'!K83&lt;='DADOS e Estimativa'!$AA83),'DADOS e Estimativa'!K83,"excluído*"),"")</f>
        <v/>
      </c>
      <c r="L210" s="192" t="str">
        <f>IF('DADOS e Estimativa'!L83&gt;0,IF(AND('DADOS e Estimativa'!$Z83&lt;='DADOS e Estimativa'!L83,'DADOS e Estimativa'!L83&lt;='DADOS e Estimativa'!$AA83),'DADOS e Estimativa'!L83,"excluído*"),"")</f>
        <v/>
      </c>
      <c r="M210" s="192" t="str">
        <f>IF('DADOS e Estimativa'!M83&gt;0,IF(AND('DADOS e Estimativa'!$Z83&lt;='DADOS e Estimativa'!M83,'DADOS e Estimativa'!M83&lt;='DADOS e Estimativa'!$AA83),'DADOS e Estimativa'!M83,"excluído*"),"")</f>
        <v/>
      </c>
      <c r="N210" s="192" t="str">
        <f>IF('DADOS e Estimativa'!N83&gt;0,IF(AND('DADOS e Estimativa'!$Z83&lt;='DADOS e Estimativa'!N83,'DADOS e Estimativa'!N83&lt;='DADOS e Estimativa'!$AA83),'DADOS e Estimativa'!N83,"excluído*"),"")</f>
        <v/>
      </c>
      <c r="O210" s="192" t="str">
        <f>IF('DADOS e Estimativa'!O83&gt;0,IF(AND('DADOS e Estimativa'!$Z83&lt;='DADOS e Estimativa'!O83,'DADOS e Estimativa'!O83&lt;='DADOS e Estimativa'!$AA83),'DADOS e Estimativa'!O83,"excluído*"),"")</f>
        <v/>
      </c>
      <c r="P210" s="192" t="str">
        <f>IF('DADOS e Estimativa'!P83&gt;0,IF(AND('DADOS e Estimativa'!$Z83&lt;='DADOS e Estimativa'!P83,'DADOS e Estimativa'!P83&lt;='DADOS e Estimativa'!$AA83),'DADOS e Estimativa'!P83,"excluído*"),"")</f>
        <v/>
      </c>
      <c r="Q210" s="192" t="str">
        <f>IF('DADOS e Estimativa'!Q83&gt;0,IF(AND('DADOS e Estimativa'!$Z83&lt;='DADOS e Estimativa'!Q83,'DADOS e Estimativa'!Q83&lt;='DADOS e Estimativa'!$AA83),'DADOS e Estimativa'!Q83,"excluído*"),"")</f>
        <v/>
      </c>
      <c r="R210" s="192" t="str">
        <f>IF('DADOS e Estimativa'!R83&gt;0,IF(AND('DADOS e Estimativa'!$Z83&lt;='DADOS e Estimativa'!R83,'DADOS e Estimativa'!R83&lt;='DADOS e Estimativa'!$AA83),'DADOS e Estimativa'!R83,"excluído*"),"")</f>
        <v/>
      </c>
      <c r="S210" s="192" t="str">
        <f>IF('DADOS e Estimativa'!S83&gt;0,IF(AND('DADOS e Estimativa'!$Z83&lt;='DADOS e Estimativa'!S83,'DADOS e Estimativa'!S83&lt;='DADOS e Estimativa'!$AA83),'DADOS e Estimativa'!S83,"excluído*"),"")</f>
        <v/>
      </c>
      <c r="T210" s="192" t="str">
        <f>IF('DADOS e Estimativa'!T83&gt;0,IF(AND('DADOS e Estimativa'!$Z83&lt;='DADOS e Estimativa'!T83,'DADOS e Estimativa'!T83&lt;='DADOS e Estimativa'!$AA83),'DADOS e Estimativa'!T83,"excluído*"),"")</f>
        <v/>
      </c>
      <c r="U210" s="192" t="str">
        <f>IF('DADOS e Estimativa'!U83&gt;0,IF(AND('DADOS e Estimativa'!$Z83&lt;='DADOS e Estimativa'!U83,'DADOS e Estimativa'!U83&lt;='DADOS e Estimativa'!$AA83),'DADOS e Estimativa'!U83,"excluído*"),"")</f>
        <v/>
      </c>
      <c r="V210" s="192" t="str">
        <f>IF('DADOS e Estimativa'!V83&gt;0,IF(AND('DADOS e Estimativa'!$Z83&lt;='DADOS e Estimativa'!V83,'DADOS e Estimativa'!V83&lt;='DADOS e Estimativa'!$AA83),'DADOS e Estimativa'!V83,"excluído*"),"")</f>
        <v/>
      </c>
      <c r="W210" s="193" t="str">
        <f>IF('DADOS e Estimativa'!W83&gt;0,IF(AND('DADOS e Estimativa'!$Z83&lt;='DADOS e Estimativa'!W83,'DADOS e Estimativa'!W83&lt;='DADOS e Estimativa'!$AA83),'DADOS e Estimativa'!W83,"excluído*"),"")</f>
        <v/>
      </c>
      <c r="X210" s="166">
        <f t="shared" si="55"/>
        <v>9704.01</v>
      </c>
      <c r="Y210" s="167"/>
      <c r="Z210" s="209">
        <f t="shared" si="56"/>
        <v>19408.02</v>
      </c>
      <c r="AA210" s="167"/>
      <c r="AB210" s="169">
        <v>10163.0</v>
      </c>
      <c r="AC210" s="54">
        <f t="shared" si="57"/>
        <v>-0.04516284562</v>
      </c>
      <c r="AD210" s="170">
        <v>5.0</v>
      </c>
    </row>
    <row r="211">
      <c r="A211" s="201" t="str">
        <f>IF('DADOS e Estimativa'!A84="","",'DADOS e Estimativa'!A84)</f>
        <v>5-72</v>
      </c>
      <c r="B211" s="202" t="str">
        <f>IF('DADOS e Estimativa'!B84="","",'DADOS e Estimativa'!B84)</f>
        <v>Instalação item 71</v>
      </c>
      <c r="C211" s="203">
        <f>IF('DADOS e Estimativa'!C84="","",'DADOS e Estimativa'!C84)</f>
        <v>2</v>
      </c>
      <c r="D211" s="203" t="str">
        <f>IF('DADOS e Estimativa'!D84="","",'DADOS e Estimativa'!D84)</f>
        <v>unid.</v>
      </c>
      <c r="E211" s="204">
        <f>IF('DADOS e Estimativa'!E84&gt;0,IF(AND('DADOS e Estimativa'!$Z84&lt;='DADOS e Estimativa'!E84,'DADOS e Estimativa'!E84&lt;='DADOS e Estimativa'!$AA84),'DADOS e Estimativa'!E84,"excluído*"),"")</f>
        <v>3203.63</v>
      </c>
      <c r="F211" s="204" t="str">
        <f>IF('DADOS e Estimativa'!F84&gt;0,IF(AND('DADOS e Estimativa'!$Z84&lt;='DADOS e Estimativa'!F84,'DADOS e Estimativa'!F84&lt;='DADOS e Estimativa'!$AA84),'DADOS e Estimativa'!F84,"excluído*"),"")</f>
        <v>excluído*</v>
      </c>
      <c r="G211" s="204" t="str">
        <f>IF('DADOS e Estimativa'!G84&gt;0,IF(AND('DADOS e Estimativa'!$Z84&lt;='DADOS e Estimativa'!G84,'DADOS e Estimativa'!G84&lt;='DADOS e Estimativa'!$AA84),'DADOS e Estimativa'!G84,"excluído*"),"")</f>
        <v/>
      </c>
      <c r="H211" s="204" t="str">
        <f>IF('DADOS e Estimativa'!H84&gt;0,IF(AND('DADOS e Estimativa'!$Z84&lt;='DADOS e Estimativa'!H84,'DADOS e Estimativa'!H84&lt;='DADOS e Estimativa'!$AA84),'DADOS e Estimativa'!H84,"excluído*"),"")</f>
        <v/>
      </c>
      <c r="I211" s="204">
        <f>IF('DADOS e Estimativa'!I84&gt;0,IF(AND('DADOS e Estimativa'!$Z84&lt;='DADOS e Estimativa'!I84,'DADOS e Estimativa'!I84&lt;='DADOS e Estimativa'!$AA84),'DADOS e Estimativa'!I84,"excluído*"),"")</f>
        <v>1579</v>
      </c>
      <c r="J211" s="204" t="str">
        <f>IF('DADOS e Estimativa'!J84&gt;0,IF(AND('DADOS e Estimativa'!$Z84&lt;='DADOS e Estimativa'!J84,'DADOS e Estimativa'!J84&lt;='DADOS e Estimativa'!$AA84),'DADOS e Estimativa'!J84,"excluído*"),"")</f>
        <v/>
      </c>
      <c r="K211" s="204" t="str">
        <f>IF('DADOS e Estimativa'!K84&gt;0,IF(AND('DADOS e Estimativa'!$Z84&lt;='DADOS e Estimativa'!K84,'DADOS e Estimativa'!K84&lt;='DADOS e Estimativa'!$AA84),'DADOS e Estimativa'!K84,"excluído*"),"")</f>
        <v/>
      </c>
      <c r="L211" s="204" t="str">
        <f>IF('DADOS e Estimativa'!L84&gt;0,IF(AND('DADOS e Estimativa'!$Z84&lt;='DADOS e Estimativa'!L84,'DADOS e Estimativa'!L84&lt;='DADOS e Estimativa'!$AA84),'DADOS e Estimativa'!L84,"excluído*"),"")</f>
        <v/>
      </c>
      <c r="M211" s="204" t="str">
        <f>IF('DADOS e Estimativa'!M84&gt;0,IF(AND('DADOS e Estimativa'!$Z84&lt;='DADOS e Estimativa'!M84,'DADOS e Estimativa'!M84&lt;='DADOS e Estimativa'!$AA84),'DADOS e Estimativa'!M84,"excluído*"),"")</f>
        <v/>
      </c>
      <c r="N211" s="204" t="str">
        <f>IF('DADOS e Estimativa'!N84&gt;0,IF(AND('DADOS e Estimativa'!$Z84&lt;='DADOS e Estimativa'!N84,'DADOS e Estimativa'!N84&lt;='DADOS e Estimativa'!$AA84),'DADOS e Estimativa'!N84,"excluído*"),"")</f>
        <v/>
      </c>
      <c r="O211" s="204" t="str">
        <f>IF('DADOS e Estimativa'!O84&gt;0,IF(AND('DADOS e Estimativa'!$Z84&lt;='DADOS e Estimativa'!O84,'DADOS e Estimativa'!O84&lt;='DADOS e Estimativa'!$AA84),'DADOS e Estimativa'!O84,"excluído*"),"")</f>
        <v/>
      </c>
      <c r="P211" s="204" t="str">
        <f>IF('DADOS e Estimativa'!P84&gt;0,IF(AND('DADOS e Estimativa'!$Z84&lt;='DADOS e Estimativa'!P84,'DADOS e Estimativa'!P84&lt;='DADOS e Estimativa'!$AA84),'DADOS e Estimativa'!P84,"excluído*"),"")</f>
        <v/>
      </c>
      <c r="Q211" s="204" t="str">
        <f>IF('DADOS e Estimativa'!Q84&gt;0,IF(AND('DADOS e Estimativa'!$Z84&lt;='DADOS e Estimativa'!Q84,'DADOS e Estimativa'!Q84&lt;='DADOS e Estimativa'!$AA84),'DADOS e Estimativa'!Q84,"excluído*"),"")</f>
        <v/>
      </c>
      <c r="R211" s="204" t="str">
        <f>IF('DADOS e Estimativa'!R84&gt;0,IF(AND('DADOS e Estimativa'!$Z84&lt;='DADOS e Estimativa'!R84,'DADOS e Estimativa'!R84&lt;='DADOS e Estimativa'!$AA84),'DADOS e Estimativa'!R84,"excluído*"),"")</f>
        <v/>
      </c>
      <c r="S211" s="204" t="str">
        <f>IF('DADOS e Estimativa'!S84&gt;0,IF(AND('DADOS e Estimativa'!$Z84&lt;='DADOS e Estimativa'!S84,'DADOS e Estimativa'!S84&lt;='DADOS e Estimativa'!$AA84),'DADOS e Estimativa'!S84,"excluído*"),"")</f>
        <v/>
      </c>
      <c r="T211" s="204" t="str">
        <f>IF('DADOS e Estimativa'!T84&gt;0,IF(AND('DADOS e Estimativa'!$Z84&lt;='DADOS e Estimativa'!T84,'DADOS e Estimativa'!T84&lt;='DADOS e Estimativa'!$AA84),'DADOS e Estimativa'!T84,"excluído*"),"")</f>
        <v/>
      </c>
      <c r="U211" s="204" t="str">
        <f>IF('DADOS e Estimativa'!U84&gt;0,IF(AND('DADOS e Estimativa'!$Z84&lt;='DADOS e Estimativa'!U84,'DADOS e Estimativa'!U84&lt;='DADOS e Estimativa'!$AA84),'DADOS e Estimativa'!U84,"excluído*"),"")</f>
        <v/>
      </c>
      <c r="V211" s="204" t="str">
        <f>IF('DADOS e Estimativa'!V84&gt;0,IF(AND('DADOS e Estimativa'!$Z84&lt;='DADOS e Estimativa'!V84,'DADOS e Estimativa'!V84&lt;='DADOS e Estimativa'!$AA84),'DADOS e Estimativa'!V84,"excluído*"),"")</f>
        <v/>
      </c>
      <c r="W211" s="205" t="str">
        <f>IF('DADOS e Estimativa'!W84&gt;0,IF(AND('DADOS e Estimativa'!$Z84&lt;='DADOS e Estimativa'!W84,'DADOS e Estimativa'!W84&lt;='DADOS e Estimativa'!$AA84),'DADOS e Estimativa'!W84,"excluído*"),"")</f>
        <v/>
      </c>
      <c r="X211" s="166">
        <f t="shared" si="55"/>
        <v>2391.32</v>
      </c>
      <c r="Y211" s="167"/>
      <c r="Z211" s="206">
        <f t="shared" si="56"/>
        <v>4782.64</v>
      </c>
      <c r="AA211" s="207"/>
      <c r="AB211" s="169">
        <v>3233.01</v>
      </c>
      <c r="AC211" s="54">
        <f t="shared" si="57"/>
        <v>-0.2603425291</v>
      </c>
      <c r="AD211" s="170">
        <v>5.0</v>
      </c>
    </row>
    <row r="212" ht="18.75" customHeight="1">
      <c r="A212" s="182"/>
      <c r="B212" s="85" t="str">
        <f>B85</f>
        <v>Circunscrição VI</v>
      </c>
      <c r="C212" s="86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148"/>
      <c r="Y212" s="148"/>
      <c r="Z212" s="148"/>
      <c r="AA212" s="149"/>
      <c r="AC212" s="70"/>
    </row>
    <row r="213">
      <c r="A213" s="183" t="str">
        <f>IF('DADOS e Estimativa'!A86="","",'DADOS e Estimativa'!A86)</f>
        <v>6-73</v>
      </c>
      <c r="B213" s="184" t="str">
        <f>IF('DADOS e Estimativa'!B86="","",'DADOS e Estimativa'!B86)</f>
        <v>Split Hi-Wall 12.000 BTU's</v>
      </c>
      <c r="C213" s="185">
        <f>IF('DADOS e Estimativa'!C86="","",'DADOS e Estimativa'!C86)</f>
        <v>2</v>
      </c>
      <c r="D213" s="185" t="str">
        <f>IF('DADOS e Estimativa'!D86="","",'DADOS e Estimativa'!D86)</f>
        <v>unid.</v>
      </c>
      <c r="E213" s="186">
        <f>IF('DADOS e Estimativa'!E86&gt;0,IF(AND('DADOS e Estimativa'!$Z86&lt;='DADOS e Estimativa'!E86,'DADOS e Estimativa'!E86&lt;='DADOS e Estimativa'!$AA86),'DADOS e Estimativa'!E86,"excluído*"),"")</f>
        <v>1846.05</v>
      </c>
      <c r="F213" s="186" t="str">
        <f>IF('DADOS e Estimativa'!F86&gt;0,IF(AND('DADOS e Estimativa'!$Z86&lt;='DADOS e Estimativa'!F86,'DADOS e Estimativa'!F86&lt;='DADOS e Estimativa'!$AA86),'DADOS e Estimativa'!F86,"excluído*"),"")</f>
        <v>excluído*</v>
      </c>
      <c r="G213" s="186">
        <f>IF('DADOS e Estimativa'!G86&gt;0,IF(AND('DADOS e Estimativa'!$Z86&lt;='DADOS e Estimativa'!G86,'DADOS e Estimativa'!G86&lt;='DADOS e Estimativa'!$AA86),'DADOS e Estimativa'!G86,"excluído*"),"")</f>
        <v>1875</v>
      </c>
      <c r="H213" s="186">
        <f>IF('DADOS e Estimativa'!H86&gt;0,IF(AND('DADOS e Estimativa'!$Z86&lt;='DADOS e Estimativa'!H86,'DADOS e Estimativa'!H86&lt;='DADOS e Estimativa'!$AA86),'DADOS e Estimativa'!H86,"excluído*"),"")</f>
        <v>1729</v>
      </c>
      <c r="I213" s="186" t="str">
        <f>IF('DADOS e Estimativa'!I86&gt;0,IF(AND('DADOS e Estimativa'!$Z86&lt;='DADOS e Estimativa'!I86,'DADOS e Estimativa'!I86&lt;='DADOS e Estimativa'!$AA86),'DADOS e Estimativa'!I86,"excluído*"),"")</f>
        <v/>
      </c>
      <c r="J213" s="186">
        <f>IF('DADOS e Estimativa'!J86&gt;0,IF(AND('DADOS e Estimativa'!$Z86&lt;='DADOS e Estimativa'!J86,'DADOS e Estimativa'!J86&lt;='DADOS e Estimativa'!$AA86),'DADOS e Estimativa'!J86,"excluído*"),"")</f>
        <v>1541.5</v>
      </c>
      <c r="K213" s="186" t="str">
        <f>IF('DADOS e Estimativa'!K86&gt;0,IF(AND('DADOS e Estimativa'!$Z86&lt;='DADOS e Estimativa'!K86,'DADOS e Estimativa'!K86&lt;='DADOS e Estimativa'!$AA86),'DADOS e Estimativa'!K86,"excluído*"),"")</f>
        <v/>
      </c>
      <c r="L213" s="186" t="str">
        <f>IF('DADOS e Estimativa'!L86&gt;0,IF(AND('DADOS e Estimativa'!$Z86&lt;='DADOS e Estimativa'!L86,'DADOS e Estimativa'!L86&lt;='DADOS e Estimativa'!$AA86),'DADOS e Estimativa'!L86,"excluído*"),"")</f>
        <v/>
      </c>
      <c r="M213" s="186" t="str">
        <f>IF('DADOS e Estimativa'!M86&gt;0,IF(AND('DADOS e Estimativa'!$Z86&lt;='DADOS e Estimativa'!M86,'DADOS e Estimativa'!M86&lt;='DADOS e Estimativa'!$AA86),'DADOS e Estimativa'!M86,"excluído*"),"")</f>
        <v/>
      </c>
      <c r="N213" s="186" t="str">
        <f>IF('DADOS e Estimativa'!N86&gt;0,IF(AND('DADOS e Estimativa'!$Z86&lt;='DADOS e Estimativa'!N86,'DADOS e Estimativa'!N86&lt;='DADOS e Estimativa'!$AA86),'DADOS e Estimativa'!N86,"excluído*"),"")</f>
        <v/>
      </c>
      <c r="O213" s="186" t="str">
        <f>IF('DADOS e Estimativa'!O86&gt;0,IF(AND('DADOS e Estimativa'!$Z86&lt;='DADOS e Estimativa'!O86,'DADOS e Estimativa'!O86&lt;='DADOS e Estimativa'!$AA86),'DADOS e Estimativa'!O86,"excluído*"),"")</f>
        <v/>
      </c>
      <c r="P213" s="186" t="str">
        <f>IF('DADOS e Estimativa'!P86&gt;0,IF(AND('DADOS e Estimativa'!$Z86&lt;='DADOS e Estimativa'!P86,'DADOS e Estimativa'!P86&lt;='DADOS e Estimativa'!$AA86),'DADOS e Estimativa'!P86,"excluído*"),"")</f>
        <v/>
      </c>
      <c r="Q213" s="186" t="str">
        <f>IF('DADOS e Estimativa'!Q86&gt;0,IF(AND('DADOS e Estimativa'!$Z86&lt;='DADOS e Estimativa'!Q86,'DADOS e Estimativa'!Q86&lt;='DADOS e Estimativa'!$AA86),'DADOS e Estimativa'!Q86,"excluído*"),"")</f>
        <v/>
      </c>
      <c r="R213" s="186" t="str">
        <f>IF('DADOS e Estimativa'!R86&gt;0,IF(AND('DADOS e Estimativa'!$Z86&lt;='DADOS e Estimativa'!R86,'DADOS e Estimativa'!R86&lt;='DADOS e Estimativa'!$AA86),'DADOS e Estimativa'!R86,"excluído*"),"")</f>
        <v/>
      </c>
      <c r="S213" s="186" t="str">
        <f>IF('DADOS e Estimativa'!S86&gt;0,IF(AND('DADOS e Estimativa'!$Z86&lt;='DADOS e Estimativa'!S86,'DADOS e Estimativa'!S86&lt;='DADOS e Estimativa'!$AA86),'DADOS e Estimativa'!S86,"excluído*"),"")</f>
        <v/>
      </c>
      <c r="T213" s="186" t="str">
        <f>IF('DADOS e Estimativa'!T86&gt;0,IF(AND('DADOS e Estimativa'!$Z86&lt;='DADOS e Estimativa'!T86,'DADOS e Estimativa'!T86&lt;='DADOS e Estimativa'!$AA86),'DADOS e Estimativa'!T86,"excluído*"),"")</f>
        <v/>
      </c>
      <c r="U213" s="186" t="str">
        <f>IF('DADOS e Estimativa'!U86&gt;0,IF(AND('DADOS e Estimativa'!$Z86&lt;='DADOS e Estimativa'!U86,'DADOS e Estimativa'!U86&lt;='DADOS e Estimativa'!$AA86),'DADOS e Estimativa'!U86,"excluído*"),"")</f>
        <v/>
      </c>
      <c r="V213" s="186" t="str">
        <f>IF('DADOS e Estimativa'!V86&gt;0,IF(AND('DADOS e Estimativa'!$Z86&lt;='DADOS e Estimativa'!V86,'DADOS e Estimativa'!V86&lt;='DADOS e Estimativa'!$AA86),'DADOS e Estimativa'!V86,"excluído*"),"")</f>
        <v/>
      </c>
      <c r="W213" s="187" t="str">
        <f>IF('DADOS e Estimativa'!W86&gt;0,IF(AND('DADOS e Estimativa'!$Z86&lt;='DADOS e Estimativa'!W86,'DADOS e Estimativa'!W86&lt;='DADOS e Estimativa'!$AA86),'DADOS e Estimativa'!W86,"excluído*"),"")</f>
        <v/>
      </c>
      <c r="X213" s="156">
        <f t="shared" ref="X213:X226" si="58">IF(SUM(E213:M213)&gt;0,ROUND(AVERAGE(E213:M213),2),"")</f>
        <v>1747.89</v>
      </c>
      <c r="Y213" s="157"/>
      <c r="Z213" s="188">
        <f t="shared" ref="Z213:Z226" si="59">IF(X213&lt;&gt;"",X213*C213,"")</f>
        <v>3495.78</v>
      </c>
      <c r="AA213" s="157"/>
      <c r="AB213" s="169">
        <v>1835.98</v>
      </c>
      <c r="AC213" s="54">
        <f t="shared" ref="AC213:AC226" si="60">X213/AB213-1</f>
        <v>-0.04797982549</v>
      </c>
      <c r="AD213" s="170">
        <v>6.0</v>
      </c>
    </row>
    <row r="214">
      <c r="A214" s="189" t="str">
        <f>IF('DADOS e Estimativa'!A87="","",'DADOS e Estimativa'!A87)</f>
        <v>6-74</v>
      </c>
      <c r="B214" s="190" t="str">
        <f>IF('DADOS e Estimativa'!B87="","",'DADOS e Estimativa'!B87)</f>
        <v>Instalação item 73</v>
      </c>
      <c r="C214" s="191">
        <f>IF('DADOS e Estimativa'!C87="","",'DADOS e Estimativa'!C87)</f>
        <v>2</v>
      </c>
      <c r="D214" s="191" t="str">
        <f>IF('DADOS e Estimativa'!D87="","",'DADOS e Estimativa'!D87)</f>
        <v>unid.</v>
      </c>
      <c r="E214" s="192">
        <f>IF('DADOS e Estimativa'!E87&gt;0,IF(AND('DADOS e Estimativa'!$Z87&lt;='DADOS e Estimativa'!E87,'DADOS e Estimativa'!E87&lt;='DADOS e Estimativa'!$AA87),'DADOS e Estimativa'!E87,"excluído*"),"")</f>
        <v>2427.17</v>
      </c>
      <c r="F214" s="192" t="str">
        <f>IF('DADOS e Estimativa'!F87&gt;0,IF(AND('DADOS e Estimativa'!$Z87&lt;='DADOS e Estimativa'!F87,'DADOS e Estimativa'!F87&lt;='DADOS e Estimativa'!$AA87),'DADOS e Estimativa'!F87,"excluído*"),"")</f>
        <v>excluído*</v>
      </c>
      <c r="G214" s="192" t="str">
        <f>IF('DADOS e Estimativa'!G87&gt;0,IF(AND('DADOS e Estimativa'!$Z87&lt;='DADOS e Estimativa'!G87,'DADOS e Estimativa'!G87&lt;='DADOS e Estimativa'!$AA87),'DADOS e Estimativa'!G87,"excluído*"),"")</f>
        <v/>
      </c>
      <c r="H214" s="192" t="str">
        <f>IF('DADOS e Estimativa'!H87&gt;0,IF(AND('DADOS e Estimativa'!$Z87&lt;='DADOS e Estimativa'!H87,'DADOS e Estimativa'!H87&lt;='DADOS e Estimativa'!$AA87),'DADOS e Estimativa'!H87,"excluído*"),"")</f>
        <v/>
      </c>
      <c r="I214" s="192" t="str">
        <f>IF('DADOS e Estimativa'!I87&gt;0,IF(AND('DADOS e Estimativa'!$Z87&lt;='DADOS e Estimativa'!I87,'DADOS e Estimativa'!I87&lt;='DADOS e Estimativa'!$AA87),'DADOS e Estimativa'!I87,"excluído*"),"")</f>
        <v/>
      </c>
      <c r="J214" s="192">
        <f>IF('DADOS e Estimativa'!J87&gt;0,IF(AND('DADOS e Estimativa'!$Z87&lt;='DADOS e Estimativa'!J87,'DADOS e Estimativa'!J87&lt;='DADOS e Estimativa'!$AA87),'DADOS e Estimativa'!J87,"excluído*"),"")</f>
        <v>640</v>
      </c>
      <c r="K214" s="192">
        <f>IF('DADOS e Estimativa'!K87&gt;0,IF(AND('DADOS e Estimativa'!$Z87&lt;='DADOS e Estimativa'!K87,'DADOS e Estimativa'!K87&lt;='DADOS e Estimativa'!$AA87),'DADOS e Estimativa'!K87,"excluído*"),"")</f>
        <v>835</v>
      </c>
      <c r="L214" s="192" t="str">
        <f>IF('DADOS e Estimativa'!L87&gt;0,IF(AND('DADOS e Estimativa'!$Z87&lt;='DADOS e Estimativa'!L87,'DADOS e Estimativa'!L87&lt;='DADOS e Estimativa'!$AA87),'DADOS e Estimativa'!L87,"excluído*"),"")</f>
        <v/>
      </c>
      <c r="M214" s="192" t="str">
        <f>IF('DADOS e Estimativa'!M87&gt;0,IF(AND('DADOS e Estimativa'!$Z87&lt;='DADOS e Estimativa'!M87,'DADOS e Estimativa'!M87&lt;='DADOS e Estimativa'!$AA87),'DADOS e Estimativa'!M87,"excluído*"),"")</f>
        <v/>
      </c>
      <c r="N214" s="192" t="str">
        <f>IF('DADOS e Estimativa'!N87&gt;0,IF(AND('DADOS e Estimativa'!$Z87&lt;='DADOS e Estimativa'!N87,'DADOS e Estimativa'!N87&lt;='DADOS e Estimativa'!$AA87),'DADOS e Estimativa'!N87,"excluído*"),"")</f>
        <v/>
      </c>
      <c r="O214" s="192" t="str">
        <f>IF('DADOS e Estimativa'!O87&gt;0,IF(AND('DADOS e Estimativa'!$Z87&lt;='DADOS e Estimativa'!O87,'DADOS e Estimativa'!O87&lt;='DADOS e Estimativa'!$AA87),'DADOS e Estimativa'!O87,"excluído*"),"")</f>
        <v/>
      </c>
      <c r="P214" s="192" t="str">
        <f>IF('DADOS e Estimativa'!P87&gt;0,IF(AND('DADOS e Estimativa'!$Z87&lt;='DADOS e Estimativa'!P87,'DADOS e Estimativa'!P87&lt;='DADOS e Estimativa'!$AA87),'DADOS e Estimativa'!P87,"excluído*"),"")</f>
        <v/>
      </c>
      <c r="Q214" s="192" t="str">
        <f>IF('DADOS e Estimativa'!Q87&gt;0,IF(AND('DADOS e Estimativa'!$Z87&lt;='DADOS e Estimativa'!Q87,'DADOS e Estimativa'!Q87&lt;='DADOS e Estimativa'!$AA87),'DADOS e Estimativa'!Q87,"excluído*"),"")</f>
        <v/>
      </c>
      <c r="R214" s="192" t="str">
        <f>IF('DADOS e Estimativa'!R87&gt;0,IF(AND('DADOS e Estimativa'!$Z87&lt;='DADOS e Estimativa'!R87,'DADOS e Estimativa'!R87&lt;='DADOS e Estimativa'!$AA87),'DADOS e Estimativa'!R87,"excluído*"),"")</f>
        <v/>
      </c>
      <c r="S214" s="192" t="str">
        <f>IF('DADOS e Estimativa'!S87&gt;0,IF(AND('DADOS e Estimativa'!$Z87&lt;='DADOS e Estimativa'!S87,'DADOS e Estimativa'!S87&lt;='DADOS e Estimativa'!$AA87),'DADOS e Estimativa'!S87,"excluído*"),"")</f>
        <v/>
      </c>
      <c r="T214" s="192" t="str">
        <f>IF('DADOS e Estimativa'!T87&gt;0,IF(AND('DADOS e Estimativa'!$Z87&lt;='DADOS e Estimativa'!T87,'DADOS e Estimativa'!T87&lt;='DADOS e Estimativa'!$AA87),'DADOS e Estimativa'!T87,"excluído*"),"")</f>
        <v/>
      </c>
      <c r="U214" s="192" t="str">
        <f>IF('DADOS e Estimativa'!U87&gt;0,IF(AND('DADOS e Estimativa'!$Z87&lt;='DADOS e Estimativa'!U87,'DADOS e Estimativa'!U87&lt;='DADOS e Estimativa'!$AA87),'DADOS e Estimativa'!U87,"excluído*"),"")</f>
        <v/>
      </c>
      <c r="V214" s="192" t="str">
        <f>IF('DADOS e Estimativa'!V87&gt;0,IF(AND('DADOS e Estimativa'!$Z87&lt;='DADOS e Estimativa'!V87,'DADOS e Estimativa'!V87&lt;='DADOS e Estimativa'!$AA87),'DADOS e Estimativa'!V87,"excluído*"),"")</f>
        <v/>
      </c>
      <c r="W214" s="208" t="str">
        <f>IF('DADOS e Estimativa'!W87&gt;0,IF(AND('DADOS e Estimativa'!$Z87&lt;='DADOS e Estimativa'!W87,'DADOS e Estimativa'!W87&lt;='DADOS e Estimativa'!$AA87),'DADOS e Estimativa'!W87,"excluído*"),"")</f>
        <v/>
      </c>
      <c r="X214" s="166">
        <f t="shared" si="58"/>
        <v>1300.72</v>
      </c>
      <c r="Y214" s="167"/>
      <c r="Z214" s="209">
        <f t="shared" si="59"/>
        <v>2601.44</v>
      </c>
      <c r="AA214" s="167"/>
      <c r="AB214" s="169">
        <v>596.86</v>
      </c>
      <c r="AC214" s="54">
        <f t="shared" si="60"/>
        <v>1.179271521</v>
      </c>
      <c r="AD214" s="170">
        <v>6.0</v>
      </c>
    </row>
    <row r="215">
      <c r="A215" s="195" t="str">
        <f>IF('DADOS e Estimativa'!A88="","",'DADOS e Estimativa'!A88)</f>
        <v>6-75</v>
      </c>
      <c r="B215" s="196" t="str">
        <f>IF('DADOS e Estimativa'!B88="","",'DADOS e Estimativa'!B88)</f>
        <v>Split Hi-Wall 18.000 BTU's</v>
      </c>
      <c r="C215" s="197">
        <f>IF('DADOS e Estimativa'!C88="","",'DADOS e Estimativa'!C88)</f>
        <v>3</v>
      </c>
      <c r="D215" s="197" t="str">
        <f>IF('DADOS e Estimativa'!D88="","",'DADOS e Estimativa'!D88)</f>
        <v>unid.</v>
      </c>
      <c r="E215" s="198">
        <f>IF('DADOS e Estimativa'!E88&gt;0,IF(AND('DADOS e Estimativa'!$Z88&lt;='DADOS e Estimativa'!E88,'DADOS e Estimativa'!E88&lt;='DADOS e Estimativa'!$AA88),'DADOS e Estimativa'!E88,"excluído*"),"")</f>
        <v>2136.55</v>
      </c>
      <c r="F215" s="198" t="str">
        <f>IF('DADOS e Estimativa'!F88&gt;0,IF(AND('DADOS e Estimativa'!$Z88&lt;='DADOS e Estimativa'!F88,'DADOS e Estimativa'!F88&lt;='DADOS e Estimativa'!$AA88),'DADOS e Estimativa'!F88,"excluído*"),"")</f>
        <v>excluído*</v>
      </c>
      <c r="G215" s="198">
        <f>IF('DADOS e Estimativa'!G88&gt;0,IF(AND('DADOS e Estimativa'!$Z88&lt;='DADOS e Estimativa'!G88,'DADOS e Estimativa'!G88&lt;='DADOS e Estimativa'!$AA88),'DADOS e Estimativa'!G88,"excluído*"),"")</f>
        <v>2890</v>
      </c>
      <c r="H215" s="198">
        <f>IF('DADOS e Estimativa'!H88&gt;0,IF(AND('DADOS e Estimativa'!$Z88&lt;='DADOS e Estimativa'!H88,'DADOS e Estimativa'!H88&lt;='DADOS e Estimativa'!$AA88),'DADOS e Estimativa'!H88,"excluído*"),"")</f>
        <v>2989</v>
      </c>
      <c r="I215" s="198" t="str">
        <f>IF('DADOS e Estimativa'!I88&gt;0,IF(AND('DADOS e Estimativa'!$Z88&lt;='DADOS e Estimativa'!I88,'DADOS e Estimativa'!I88&lt;='DADOS e Estimativa'!$AA88),'DADOS e Estimativa'!I88,"excluído*"),"")</f>
        <v/>
      </c>
      <c r="J215" s="198" t="str">
        <f>IF('DADOS e Estimativa'!J88&gt;0,IF(AND('DADOS e Estimativa'!$Z88&lt;='DADOS e Estimativa'!J88,'DADOS e Estimativa'!J88&lt;='DADOS e Estimativa'!$AA88),'DADOS e Estimativa'!J88,"excluído*"),"")</f>
        <v/>
      </c>
      <c r="K215" s="198" t="str">
        <f>IF('DADOS e Estimativa'!K88&gt;0,IF(AND('DADOS e Estimativa'!$Z88&lt;='DADOS e Estimativa'!K88,'DADOS e Estimativa'!K88&lt;='DADOS e Estimativa'!$AA88),'DADOS e Estimativa'!K88,"excluído*"),"")</f>
        <v/>
      </c>
      <c r="L215" s="198" t="str">
        <f>IF('DADOS e Estimativa'!L88&gt;0,IF(AND('DADOS e Estimativa'!$Z88&lt;='DADOS e Estimativa'!L88,'DADOS e Estimativa'!L88&lt;='DADOS e Estimativa'!$AA88),'DADOS e Estimativa'!L88,"excluído*"),"")</f>
        <v/>
      </c>
      <c r="M215" s="198" t="str">
        <f>IF('DADOS e Estimativa'!M88&gt;0,IF(AND('DADOS e Estimativa'!$Z88&lt;='DADOS e Estimativa'!M88,'DADOS e Estimativa'!M88&lt;='DADOS e Estimativa'!$AA88),'DADOS e Estimativa'!M88,"excluído*"),"")</f>
        <v/>
      </c>
      <c r="N215" s="198" t="str">
        <f>IF('DADOS e Estimativa'!N88&gt;0,IF(AND('DADOS e Estimativa'!$Z88&lt;='DADOS e Estimativa'!N88,'DADOS e Estimativa'!N88&lt;='DADOS e Estimativa'!$AA88),'DADOS e Estimativa'!N88,"excluído*"),"")</f>
        <v/>
      </c>
      <c r="O215" s="198" t="str">
        <f>IF('DADOS e Estimativa'!O88&gt;0,IF(AND('DADOS e Estimativa'!$Z88&lt;='DADOS e Estimativa'!O88,'DADOS e Estimativa'!O88&lt;='DADOS e Estimativa'!$AA88),'DADOS e Estimativa'!O88,"excluído*"),"")</f>
        <v/>
      </c>
      <c r="P215" s="198" t="str">
        <f>IF('DADOS e Estimativa'!P88&gt;0,IF(AND('DADOS e Estimativa'!$Z88&lt;='DADOS e Estimativa'!P88,'DADOS e Estimativa'!P88&lt;='DADOS e Estimativa'!$AA88),'DADOS e Estimativa'!P88,"excluído*"),"")</f>
        <v/>
      </c>
      <c r="Q215" s="198" t="str">
        <f>IF('DADOS e Estimativa'!Q88&gt;0,IF(AND('DADOS e Estimativa'!$Z88&lt;='DADOS e Estimativa'!Q88,'DADOS e Estimativa'!Q88&lt;='DADOS e Estimativa'!$AA88),'DADOS e Estimativa'!Q88,"excluído*"),"")</f>
        <v/>
      </c>
      <c r="R215" s="198" t="str">
        <f>IF('DADOS e Estimativa'!R88&gt;0,IF(AND('DADOS e Estimativa'!$Z88&lt;='DADOS e Estimativa'!R88,'DADOS e Estimativa'!R88&lt;='DADOS e Estimativa'!$AA88),'DADOS e Estimativa'!R88,"excluído*"),"")</f>
        <v/>
      </c>
      <c r="S215" s="198" t="str">
        <f>IF('DADOS e Estimativa'!S88&gt;0,IF(AND('DADOS e Estimativa'!$Z88&lt;='DADOS e Estimativa'!S88,'DADOS e Estimativa'!S88&lt;='DADOS e Estimativa'!$AA88),'DADOS e Estimativa'!S88,"excluído*"),"")</f>
        <v/>
      </c>
      <c r="T215" s="198" t="str">
        <f>IF('DADOS e Estimativa'!T88&gt;0,IF(AND('DADOS e Estimativa'!$Z88&lt;='DADOS e Estimativa'!T88,'DADOS e Estimativa'!T88&lt;='DADOS e Estimativa'!$AA88),'DADOS e Estimativa'!T88,"excluído*"),"")</f>
        <v/>
      </c>
      <c r="U215" s="198" t="str">
        <f>IF('DADOS e Estimativa'!U88&gt;0,IF(AND('DADOS e Estimativa'!$Z88&lt;='DADOS e Estimativa'!U88,'DADOS e Estimativa'!U88&lt;='DADOS e Estimativa'!$AA88),'DADOS e Estimativa'!U88,"excluído*"),"")</f>
        <v/>
      </c>
      <c r="V215" s="198" t="str">
        <f>IF('DADOS e Estimativa'!V88&gt;0,IF(AND('DADOS e Estimativa'!$Z88&lt;='DADOS e Estimativa'!V88,'DADOS e Estimativa'!V88&lt;='DADOS e Estimativa'!$AA88),'DADOS e Estimativa'!V88,"excluído*"),"")</f>
        <v/>
      </c>
      <c r="W215" s="199" t="str">
        <f>IF('DADOS e Estimativa'!W88&gt;0,IF(AND('DADOS e Estimativa'!$Z88&lt;='DADOS e Estimativa'!W88,'DADOS e Estimativa'!W88&lt;='DADOS e Estimativa'!$AA88),'DADOS e Estimativa'!W88,"excluído*"),"")</f>
        <v/>
      </c>
      <c r="X215" s="177">
        <f t="shared" si="58"/>
        <v>2671.85</v>
      </c>
      <c r="Y215" s="167"/>
      <c r="Z215" s="210">
        <f t="shared" si="59"/>
        <v>8015.55</v>
      </c>
      <c r="AA215" s="142"/>
      <c r="AB215" s="169">
        <v>2435.31</v>
      </c>
      <c r="AC215" s="54">
        <f t="shared" si="60"/>
        <v>0.09712931824</v>
      </c>
      <c r="AD215" s="170">
        <v>6.0</v>
      </c>
    </row>
    <row r="216">
      <c r="A216" s="195" t="str">
        <f>IF('DADOS e Estimativa'!A89="","",'DADOS e Estimativa'!A89)</f>
        <v>6-76</v>
      </c>
      <c r="B216" s="196" t="str">
        <f>IF('DADOS e Estimativa'!B89="","",'DADOS e Estimativa'!B89)</f>
        <v>Instalação item 75</v>
      </c>
      <c r="C216" s="197">
        <f>IF('DADOS e Estimativa'!C89="","",'DADOS e Estimativa'!C89)</f>
        <v>3</v>
      </c>
      <c r="D216" s="197" t="str">
        <f>IF('DADOS e Estimativa'!D89="","",'DADOS e Estimativa'!D89)</f>
        <v>unid.</v>
      </c>
      <c r="E216" s="198">
        <f>IF('DADOS e Estimativa'!E89&gt;0,IF(AND('DADOS e Estimativa'!$Z89&lt;='DADOS e Estimativa'!E89,'DADOS e Estimativa'!E89&lt;='DADOS e Estimativa'!$AA89),'DADOS e Estimativa'!E89,"excluído*"),"")</f>
        <v>2427.17</v>
      </c>
      <c r="F216" s="198" t="str">
        <f>IF('DADOS e Estimativa'!F89&gt;0,IF(AND('DADOS e Estimativa'!$Z89&lt;='DADOS e Estimativa'!F89,'DADOS e Estimativa'!F89&lt;='DADOS e Estimativa'!$AA89),'DADOS e Estimativa'!F89,"excluído*"),"")</f>
        <v>excluído*</v>
      </c>
      <c r="G216" s="198" t="str">
        <f>IF('DADOS e Estimativa'!G89&gt;0,IF(AND('DADOS e Estimativa'!$Z89&lt;='DADOS e Estimativa'!G89,'DADOS e Estimativa'!G89&lt;='DADOS e Estimativa'!$AA89),'DADOS e Estimativa'!G89,"excluído*"),"")</f>
        <v/>
      </c>
      <c r="H216" s="198" t="str">
        <f>IF('DADOS e Estimativa'!H89&gt;0,IF(AND('DADOS e Estimativa'!$Z89&lt;='DADOS e Estimativa'!H89,'DADOS e Estimativa'!H89&lt;='DADOS e Estimativa'!$AA89),'DADOS e Estimativa'!H89,"excluído*"),"")</f>
        <v/>
      </c>
      <c r="I216" s="198" t="str">
        <f>IF('DADOS e Estimativa'!I89&gt;0,IF(AND('DADOS e Estimativa'!$Z89&lt;='DADOS e Estimativa'!I89,'DADOS e Estimativa'!I89&lt;='DADOS e Estimativa'!$AA89),'DADOS e Estimativa'!I89,"excluído*"),"")</f>
        <v/>
      </c>
      <c r="J216" s="198">
        <f>IF('DADOS e Estimativa'!J89&gt;0,IF(AND('DADOS e Estimativa'!$Z89&lt;='DADOS e Estimativa'!J89,'DADOS e Estimativa'!J89&lt;='DADOS e Estimativa'!$AA89),'DADOS e Estimativa'!J89,"excluído*"),"")</f>
        <v>750</v>
      </c>
      <c r="K216" s="198">
        <f>IF('DADOS e Estimativa'!K89&gt;0,IF(AND('DADOS e Estimativa'!$Z89&lt;='DADOS e Estimativa'!K89,'DADOS e Estimativa'!K89&lt;='DADOS e Estimativa'!$AA89),'DADOS e Estimativa'!K89,"excluído*"),"")</f>
        <v>835</v>
      </c>
      <c r="L216" s="198" t="str">
        <f>IF('DADOS e Estimativa'!L89&gt;0,IF(AND('DADOS e Estimativa'!$Z89&lt;='DADOS e Estimativa'!L89,'DADOS e Estimativa'!L89&lt;='DADOS e Estimativa'!$AA89),'DADOS e Estimativa'!L89,"excluído*"),"")</f>
        <v/>
      </c>
      <c r="M216" s="198" t="str">
        <f>IF('DADOS e Estimativa'!M89&gt;0,IF(AND('DADOS e Estimativa'!$Z89&lt;='DADOS e Estimativa'!M89,'DADOS e Estimativa'!M89&lt;='DADOS e Estimativa'!$AA89),'DADOS e Estimativa'!M89,"excluído*"),"")</f>
        <v/>
      </c>
      <c r="N216" s="198" t="str">
        <f>IF('DADOS e Estimativa'!N89&gt;0,IF(AND('DADOS e Estimativa'!$Z89&lt;='DADOS e Estimativa'!N89,'DADOS e Estimativa'!N89&lt;='DADOS e Estimativa'!$AA89),'DADOS e Estimativa'!N89,"excluído*"),"")</f>
        <v/>
      </c>
      <c r="O216" s="198" t="str">
        <f>IF('DADOS e Estimativa'!O89&gt;0,IF(AND('DADOS e Estimativa'!$Z89&lt;='DADOS e Estimativa'!O89,'DADOS e Estimativa'!O89&lt;='DADOS e Estimativa'!$AA89),'DADOS e Estimativa'!O89,"excluído*"),"")</f>
        <v/>
      </c>
      <c r="P216" s="198" t="str">
        <f>IF('DADOS e Estimativa'!P89&gt;0,IF(AND('DADOS e Estimativa'!$Z89&lt;='DADOS e Estimativa'!P89,'DADOS e Estimativa'!P89&lt;='DADOS e Estimativa'!$AA89),'DADOS e Estimativa'!P89,"excluído*"),"")</f>
        <v/>
      </c>
      <c r="Q216" s="198" t="str">
        <f>IF('DADOS e Estimativa'!Q89&gt;0,IF(AND('DADOS e Estimativa'!$Z89&lt;='DADOS e Estimativa'!Q89,'DADOS e Estimativa'!Q89&lt;='DADOS e Estimativa'!$AA89),'DADOS e Estimativa'!Q89,"excluído*"),"")</f>
        <v/>
      </c>
      <c r="R216" s="198" t="str">
        <f>IF('DADOS e Estimativa'!R89&gt;0,IF(AND('DADOS e Estimativa'!$Z89&lt;='DADOS e Estimativa'!R89,'DADOS e Estimativa'!R89&lt;='DADOS e Estimativa'!$AA89),'DADOS e Estimativa'!R89,"excluído*"),"")</f>
        <v/>
      </c>
      <c r="S216" s="198" t="str">
        <f>IF('DADOS e Estimativa'!S89&gt;0,IF(AND('DADOS e Estimativa'!$Z89&lt;='DADOS e Estimativa'!S89,'DADOS e Estimativa'!S89&lt;='DADOS e Estimativa'!$AA89),'DADOS e Estimativa'!S89,"excluído*"),"")</f>
        <v/>
      </c>
      <c r="T216" s="198" t="str">
        <f>IF('DADOS e Estimativa'!T89&gt;0,IF(AND('DADOS e Estimativa'!$Z89&lt;='DADOS e Estimativa'!T89,'DADOS e Estimativa'!T89&lt;='DADOS e Estimativa'!$AA89),'DADOS e Estimativa'!T89,"excluído*"),"")</f>
        <v/>
      </c>
      <c r="U216" s="198" t="str">
        <f>IF('DADOS e Estimativa'!U89&gt;0,IF(AND('DADOS e Estimativa'!$Z89&lt;='DADOS e Estimativa'!U89,'DADOS e Estimativa'!U89&lt;='DADOS e Estimativa'!$AA89),'DADOS e Estimativa'!U89,"excluído*"),"")</f>
        <v/>
      </c>
      <c r="V216" s="198" t="str">
        <f>IF('DADOS e Estimativa'!V89&gt;0,IF(AND('DADOS e Estimativa'!$Z89&lt;='DADOS e Estimativa'!V89,'DADOS e Estimativa'!V89&lt;='DADOS e Estimativa'!$AA89),'DADOS e Estimativa'!V89,"excluído*"),"")</f>
        <v/>
      </c>
      <c r="W216" s="199" t="str">
        <f>IF('DADOS e Estimativa'!W89&gt;0,IF(AND('DADOS e Estimativa'!$Z89&lt;='DADOS e Estimativa'!W89,'DADOS e Estimativa'!W89&lt;='DADOS e Estimativa'!$AA89),'DADOS e Estimativa'!W89,"excluído*"),"")</f>
        <v/>
      </c>
      <c r="X216" s="177">
        <f t="shared" si="58"/>
        <v>1337.39</v>
      </c>
      <c r="Y216" s="167"/>
      <c r="Z216" s="210">
        <f t="shared" si="59"/>
        <v>4012.17</v>
      </c>
      <c r="AA216" s="142"/>
      <c r="AB216" s="169">
        <v>596.86</v>
      </c>
      <c r="AC216" s="54">
        <f t="shared" si="60"/>
        <v>1.240709714</v>
      </c>
      <c r="AD216" s="170">
        <v>6.0</v>
      </c>
    </row>
    <row r="217">
      <c r="A217" s="189" t="str">
        <f>IF('DADOS e Estimativa'!A90="","",'DADOS e Estimativa'!A90)</f>
        <v>6-77</v>
      </c>
      <c r="B217" s="190" t="str">
        <f>IF('DADOS e Estimativa'!B90="","",'DADOS e Estimativa'!B90)</f>
        <v>Split Piso-Teto 22.000 a 24.000 BTU's</v>
      </c>
      <c r="C217" s="191">
        <f>IF('DADOS e Estimativa'!C90="","",'DADOS e Estimativa'!C90)</f>
        <v>4</v>
      </c>
      <c r="D217" s="191" t="str">
        <f>IF('DADOS e Estimativa'!D90="","",'DADOS e Estimativa'!D90)</f>
        <v>unid.</v>
      </c>
      <c r="E217" s="192">
        <f>IF('DADOS e Estimativa'!E90&gt;0,IF(AND('DADOS e Estimativa'!$Z90&lt;='DADOS e Estimativa'!E90,'DADOS e Estimativa'!E90&lt;='DADOS e Estimativa'!$AA90),'DADOS e Estimativa'!E90,"excluído*"),"")</f>
        <v>5685.61</v>
      </c>
      <c r="F217" s="192" t="str">
        <f>IF('DADOS e Estimativa'!F90&gt;0,IF(AND('DADOS e Estimativa'!$Z90&lt;='DADOS e Estimativa'!F90,'DADOS e Estimativa'!F90&lt;='DADOS e Estimativa'!$AA90),'DADOS e Estimativa'!F90,"excluído*"),"")</f>
        <v>excluído*</v>
      </c>
      <c r="G217" s="192">
        <f>IF('DADOS e Estimativa'!G90&gt;0,IF(AND('DADOS e Estimativa'!$Z90&lt;='DADOS e Estimativa'!G90,'DADOS e Estimativa'!G90&lt;='DADOS e Estimativa'!$AA90),'DADOS e Estimativa'!G90,"excluído*"),"")</f>
        <v>6450</v>
      </c>
      <c r="H217" s="192" t="str">
        <f>IF('DADOS e Estimativa'!H90&gt;0,IF(AND('DADOS e Estimativa'!$Z90&lt;='DADOS e Estimativa'!H90,'DADOS e Estimativa'!H90&lt;='DADOS e Estimativa'!$AA90),'DADOS e Estimativa'!H90,"excluído*"),"")</f>
        <v/>
      </c>
      <c r="I217" s="192" t="str">
        <f>IF('DADOS e Estimativa'!I90&gt;0,IF(AND('DADOS e Estimativa'!$Z90&lt;='DADOS e Estimativa'!I90,'DADOS e Estimativa'!I90&lt;='DADOS e Estimativa'!$AA90),'DADOS e Estimativa'!I90,"excluído*"),"")</f>
        <v/>
      </c>
      <c r="J217" s="192">
        <f>IF('DADOS e Estimativa'!J90&gt;0,IF(AND('DADOS e Estimativa'!$Z90&lt;='DADOS e Estimativa'!J90,'DADOS e Estimativa'!J90&lt;='DADOS e Estimativa'!$AA90),'DADOS e Estimativa'!J90,"excluído*"),"")</f>
        <v>7500</v>
      </c>
      <c r="K217" s="192" t="str">
        <f>IF('DADOS e Estimativa'!K90&gt;0,IF(AND('DADOS e Estimativa'!$Z90&lt;='DADOS e Estimativa'!K90,'DADOS e Estimativa'!K90&lt;='DADOS e Estimativa'!$AA90),'DADOS e Estimativa'!K90,"excluído*"),"")</f>
        <v>excluído*</v>
      </c>
      <c r="L217" s="192" t="str">
        <f>IF('DADOS e Estimativa'!L90&gt;0,IF(AND('DADOS e Estimativa'!$Z90&lt;='DADOS e Estimativa'!L90,'DADOS e Estimativa'!L90&lt;='DADOS e Estimativa'!$AA90),'DADOS e Estimativa'!L90,"excluído*"),"")</f>
        <v/>
      </c>
      <c r="M217" s="192" t="str">
        <f>IF('DADOS e Estimativa'!M90&gt;0,IF(AND('DADOS e Estimativa'!$Z90&lt;='DADOS e Estimativa'!M90,'DADOS e Estimativa'!M90&lt;='DADOS e Estimativa'!$AA90),'DADOS e Estimativa'!M90,"excluído*"),"")</f>
        <v/>
      </c>
      <c r="N217" s="192" t="str">
        <f>IF('DADOS e Estimativa'!N90&gt;0,IF(AND('DADOS e Estimativa'!$Z90&lt;='DADOS e Estimativa'!N90,'DADOS e Estimativa'!N90&lt;='DADOS e Estimativa'!$AA90),'DADOS e Estimativa'!N90,"excluído*"),"")</f>
        <v/>
      </c>
      <c r="O217" s="192" t="str">
        <f>IF('DADOS e Estimativa'!O90&gt;0,IF(AND('DADOS e Estimativa'!$Z90&lt;='DADOS e Estimativa'!O90,'DADOS e Estimativa'!O90&lt;='DADOS e Estimativa'!$AA90),'DADOS e Estimativa'!O90,"excluído*"),"")</f>
        <v/>
      </c>
      <c r="P217" s="192" t="str">
        <f>IF('DADOS e Estimativa'!P90&gt;0,IF(AND('DADOS e Estimativa'!$Z90&lt;='DADOS e Estimativa'!P90,'DADOS e Estimativa'!P90&lt;='DADOS e Estimativa'!$AA90),'DADOS e Estimativa'!P90,"excluído*"),"")</f>
        <v/>
      </c>
      <c r="Q217" s="192" t="str">
        <f>IF('DADOS e Estimativa'!Q90&gt;0,IF(AND('DADOS e Estimativa'!$Z90&lt;='DADOS e Estimativa'!Q90,'DADOS e Estimativa'!Q90&lt;='DADOS e Estimativa'!$AA90),'DADOS e Estimativa'!Q90,"excluído*"),"")</f>
        <v/>
      </c>
      <c r="R217" s="192" t="str">
        <f>IF('DADOS e Estimativa'!R90&gt;0,IF(AND('DADOS e Estimativa'!$Z90&lt;='DADOS e Estimativa'!R90,'DADOS e Estimativa'!R90&lt;='DADOS e Estimativa'!$AA90),'DADOS e Estimativa'!R90,"excluído*"),"")</f>
        <v/>
      </c>
      <c r="S217" s="192" t="str">
        <f>IF('DADOS e Estimativa'!S90&gt;0,IF(AND('DADOS e Estimativa'!$Z90&lt;='DADOS e Estimativa'!S90,'DADOS e Estimativa'!S90&lt;='DADOS e Estimativa'!$AA90),'DADOS e Estimativa'!S90,"excluído*"),"")</f>
        <v/>
      </c>
      <c r="T217" s="192" t="str">
        <f>IF('DADOS e Estimativa'!T90&gt;0,IF(AND('DADOS e Estimativa'!$Z90&lt;='DADOS e Estimativa'!T90,'DADOS e Estimativa'!T90&lt;='DADOS e Estimativa'!$AA90),'DADOS e Estimativa'!T90,"excluído*"),"")</f>
        <v/>
      </c>
      <c r="U217" s="192" t="str">
        <f>IF('DADOS e Estimativa'!U90&gt;0,IF(AND('DADOS e Estimativa'!$Z90&lt;='DADOS e Estimativa'!U90,'DADOS e Estimativa'!U90&lt;='DADOS e Estimativa'!$AA90),'DADOS e Estimativa'!U90,"excluído*"),"")</f>
        <v/>
      </c>
      <c r="V217" s="192" t="str">
        <f>IF('DADOS e Estimativa'!V90&gt;0,IF(AND('DADOS e Estimativa'!$Z90&lt;='DADOS e Estimativa'!V90,'DADOS e Estimativa'!V90&lt;='DADOS e Estimativa'!$AA90),'DADOS e Estimativa'!V90,"excluído*"),"")</f>
        <v/>
      </c>
      <c r="W217" s="193" t="str">
        <f>IF('DADOS e Estimativa'!W90&gt;0,IF(AND('DADOS e Estimativa'!$Z90&lt;='DADOS e Estimativa'!W90,'DADOS e Estimativa'!W90&lt;='DADOS e Estimativa'!$AA90),'DADOS e Estimativa'!W90,"excluído*"),"")</f>
        <v/>
      </c>
      <c r="X217" s="166">
        <f t="shared" si="58"/>
        <v>6545.2</v>
      </c>
      <c r="Y217" s="167"/>
      <c r="Z217" s="209">
        <f t="shared" si="59"/>
        <v>26180.8</v>
      </c>
      <c r="AA217" s="167"/>
      <c r="AB217" s="169">
        <v>6486.49</v>
      </c>
      <c r="AC217" s="54">
        <f t="shared" si="60"/>
        <v>0.009051120097</v>
      </c>
      <c r="AD217" s="170">
        <v>6.0</v>
      </c>
    </row>
    <row r="218">
      <c r="A218" s="189" t="str">
        <f>IF('DADOS e Estimativa'!A91="","",'DADOS e Estimativa'!A91)</f>
        <v>6-78</v>
      </c>
      <c r="B218" s="190" t="str">
        <f>IF('DADOS e Estimativa'!B91="","",'DADOS e Estimativa'!B91)</f>
        <v>Instalação item 77</v>
      </c>
      <c r="C218" s="191">
        <f>IF('DADOS e Estimativa'!C91="","",'DADOS e Estimativa'!C91)</f>
        <v>4</v>
      </c>
      <c r="D218" s="191" t="str">
        <f>IF('DADOS e Estimativa'!D91="","",'DADOS e Estimativa'!D91)</f>
        <v>unid.</v>
      </c>
      <c r="E218" s="192">
        <f>IF('DADOS e Estimativa'!E91&gt;0,IF(AND('DADOS e Estimativa'!$Z91&lt;='DADOS e Estimativa'!E91,'DADOS e Estimativa'!E91&lt;='DADOS e Estimativa'!$AA91),'DADOS e Estimativa'!E91,"excluído*"),"")</f>
        <v>2777.73</v>
      </c>
      <c r="F218" s="192" t="str">
        <f>IF('DADOS e Estimativa'!F91&gt;0,IF(AND('DADOS e Estimativa'!$Z91&lt;='DADOS e Estimativa'!F91,'DADOS e Estimativa'!F91&lt;='DADOS e Estimativa'!$AA91),'DADOS e Estimativa'!F91,"excluído*"),"")</f>
        <v>excluído*</v>
      </c>
      <c r="G218" s="192" t="str">
        <f>IF('DADOS e Estimativa'!G91&gt;0,IF(AND('DADOS e Estimativa'!$Z91&lt;='DADOS e Estimativa'!G91,'DADOS e Estimativa'!G91&lt;='DADOS e Estimativa'!$AA91),'DADOS e Estimativa'!G91,"excluído*"),"")</f>
        <v/>
      </c>
      <c r="H218" s="192" t="str">
        <f>IF('DADOS e Estimativa'!H91&gt;0,IF(AND('DADOS e Estimativa'!$Z91&lt;='DADOS e Estimativa'!H91,'DADOS e Estimativa'!H91&lt;='DADOS e Estimativa'!$AA91),'DADOS e Estimativa'!H91,"excluído*"),"")</f>
        <v/>
      </c>
      <c r="I218" s="192" t="str">
        <f>IF('DADOS e Estimativa'!I91&gt;0,IF(AND('DADOS e Estimativa'!$Z91&lt;='DADOS e Estimativa'!I91,'DADOS e Estimativa'!I91&lt;='DADOS e Estimativa'!$AA91),'DADOS e Estimativa'!I91,"excluído*"),"")</f>
        <v/>
      </c>
      <c r="J218" s="192">
        <f>IF('DADOS e Estimativa'!J91&gt;0,IF(AND('DADOS e Estimativa'!$Z91&lt;='DADOS e Estimativa'!J91,'DADOS e Estimativa'!J91&lt;='DADOS e Estimativa'!$AA91),'DADOS e Estimativa'!J91,"excluído*"),"")</f>
        <v>1131</v>
      </c>
      <c r="K218" s="192" t="str">
        <f>IF('DADOS e Estimativa'!K91&gt;0,IF(AND('DADOS e Estimativa'!$Z91&lt;='DADOS e Estimativa'!K91,'DADOS e Estimativa'!K91&lt;='DADOS e Estimativa'!$AA91),'DADOS e Estimativa'!K91,"excluído*"),"")</f>
        <v/>
      </c>
      <c r="L218" s="192" t="str">
        <f>IF('DADOS e Estimativa'!L91&gt;0,IF(AND('DADOS e Estimativa'!$Z91&lt;='DADOS e Estimativa'!L91,'DADOS e Estimativa'!L91&lt;='DADOS e Estimativa'!$AA91),'DADOS e Estimativa'!L91,"excluído*"),"")</f>
        <v/>
      </c>
      <c r="M218" s="192" t="str">
        <f>IF('DADOS e Estimativa'!M91&gt;0,IF(AND('DADOS e Estimativa'!$Z91&lt;='DADOS e Estimativa'!M91,'DADOS e Estimativa'!M91&lt;='DADOS e Estimativa'!$AA91),'DADOS e Estimativa'!M91,"excluído*"),"")</f>
        <v/>
      </c>
      <c r="N218" s="192" t="str">
        <f>IF('DADOS e Estimativa'!N91&gt;0,IF(AND('DADOS e Estimativa'!$Z91&lt;='DADOS e Estimativa'!N91,'DADOS e Estimativa'!N91&lt;='DADOS e Estimativa'!$AA91),'DADOS e Estimativa'!N91,"excluído*"),"")</f>
        <v/>
      </c>
      <c r="O218" s="192" t="str">
        <f>IF('DADOS e Estimativa'!O91&gt;0,IF(AND('DADOS e Estimativa'!$Z91&lt;='DADOS e Estimativa'!O91,'DADOS e Estimativa'!O91&lt;='DADOS e Estimativa'!$AA91),'DADOS e Estimativa'!O91,"excluído*"),"")</f>
        <v/>
      </c>
      <c r="P218" s="192" t="str">
        <f>IF('DADOS e Estimativa'!P91&gt;0,IF(AND('DADOS e Estimativa'!$Z91&lt;='DADOS e Estimativa'!P91,'DADOS e Estimativa'!P91&lt;='DADOS e Estimativa'!$AA91),'DADOS e Estimativa'!P91,"excluído*"),"")</f>
        <v/>
      </c>
      <c r="Q218" s="192" t="str">
        <f>IF('DADOS e Estimativa'!Q91&gt;0,IF(AND('DADOS e Estimativa'!$Z91&lt;='DADOS e Estimativa'!Q91,'DADOS e Estimativa'!Q91&lt;='DADOS e Estimativa'!$AA91),'DADOS e Estimativa'!Q91,"excluído*"),"")</f>
        <v/>
      </c>
      <c r="R218" s="192" t="str">
        <f>IF('DADOS e Estimativa'!R91&gt;0,IF(AND('DADOS e Estimativa'!$Z91&lt;='DADOS e Estimativa'!R91,'DADOS e Estimativa'!R91&lt;='DADOS e Estimativa'!$AA91),'DADOS e Estimativa'!R91,"excluído*"),"")</f>
        <v/>
      </c>
      <c r="S218" s="192" t="str">
        <f>IF('DADOS e Estimativa'!S91&gt;0,IF(AND('DADOS e Estimativa'!$Z91&lt;='DADOS e Estimativa'!S91,'DADOS e Estimativa'!S91&lt;='DADOS e Estimativa'!$AA91),'DADOS e Estimativa'!S91,"excluído*"),"")</f>
        <v/>
      </c>
      <c r="T218" s="192" t="str">
        <f>IF('DADOS e Estimativa'!T91&gt;0,IF(AND('DADOS e Estimativa'!$Z91&lt;='DADOS e Estimativa'!T91,'DADOS e Estimativa'!T91&lt;='DADOS e Estimativa'!$AA91),'DADOS e Estimativa'!T91,"excluído*"),"")</f>
        <v/>
      </c>
      <c r="U218" s="192" t="str">
        <f>IF('DADOS e Estimativa'!U91&gt;0,IF(AND('DADOS e Estimativa'!$Z91&lt;='DADOS e Estimativa'!U91,'DADOS e Estimativa'!U91&lt;='DADOS e Estimativa'!$AA91),'DADOS e Estimativa'!U91,"excluído*"),"")</f>
        <v/>
      </c>
      <c r="V218" s="192" t="str">
        <f>IF('DADOS e Estimativa'!V91&gt;0,IF(AND('DADOS e Estimativa'!$Z91&lt;='DADOS e Estimativa'!V91,'DADOS e Estimativa'!V91&lt;='DADOS e Estimativa'!$AA91),'DADOS e Estimativa'!V91,"excluído*"),"")</f>
        <v/>
      </c>
      <c r="W218" s="193" t="str">
        <f>IF('DADOS e Estimativa'!W91&gt;0,IF(AND('DADOS e Estimativa'!$Z91&lt;='DADOS e Estimativa'!W91,'DADOS e Estimativa'!W91&lt;='DADOS e Estimativa'!$AA91),'DADOS e Estimativa'!W91,"excluído*"),"")</f>
        <v/>
      </c>
      <c r="X218" s="166">
        <f t="shared" si="58"/>
        <v>1954.37</v>
      </c>
      <c r="Y218" s="167"/>
      <c r="Z218" s="209">
        <f t="shared" si="59"/>
        <v>7817.48</v>
      </c>
      <c r="AA218" s="167"/>
      <c r="AB218" s="169">
        <v>2301.68</v>
      </c>
      <c r="AC218" s="54">
        <f t="shared" si="60"/>
        <v>-0.1508941295</v>
      </c>
      <c r="AD218" s="170">
        <v>6.0</v>
      </c>
    </row>
    <row r="219">
      <c r="A219" s="195" t="str">
        <f>IF('DADOS e Estimativa'!A92="","",'DADOS e Estimativa'!A92)</f>
        <v>6-79</v>
      </c>
      <c r="B219" s="196" t="str">
        <f>IF('DADOS e Estimativa'!B92="","",'DADOS e Estimativa'!B92)</f>
        <v>Split Piso-Teto 28.000 a 30.000 BTU's</v>
      </c>
      <c r="C219" s="197">
        <f>IF('DADOS e Estimativa'!C92="","",'DADOS e Estimativa'!C92)</f>
        <v>5</v>
      </c>
      <c r="D219" s="197" t="str">
        <f>IF('DADOS e Estimativa'!D92="","",'DADOS e Estimativa'!D92)</f>
        <v>unid.</v>
      </c>
      <c r="E219" s="198">
        <f>IF('DADOS e Estimativa'!E92&gt;0,IF(AND('DADOS e Estimativa'!$Z92&lt;='DADOS e Estimativa'!E92,'DADOS e Estimativa'!E92&lt;='DADOS e Estimativa'!$AA92),'DADOS e Estimativa'!E92,"excluído*"),"")</f>
        <v>6459.05</v>
      </c>
      <c r="F219" s="198" t="str">
        <f>IF('DADOS e Estimativa'!F92&gt;0,IF(AND('DADOS e Estimativa'!$Z92&lt;='DADOS e Estimativa'!F92,'DADOS e Estimativa'!F92&lt;='DADOS e Estimativa'!$AA92),'DADOS e Estimativa'!F92,"excluído*"),"")</f>
        <v>excluído*</v>
      </c>
      <c r="G219" s="198">
        <f>IF('DADOS e Estimativa'!G92&gt;0,IF(AND('DADOS e Estimativa'!$Z92&lt;='DADOS e Estimativa'!G92,'DADOS e Estimativa'!G92&lt;='DADOS e Estimativa'!$AA92),'DADOS e Estimativa'!G92,"excluído*"),"")</f>
        <v>7650</v>
      </c>
      <c r="H219" s="198">
        <f>IF('DADOS e Estimativa'!H92&gt;0,IF(AND('DADOS e Estimativa'!$Z92&lt;='DADOS e Estimativa'!H92,'DADOS e Estimativa'!H92&lt;='DADOS e Estimativa'!$AA92),'DADOS e Estimativa'!H92,"excluído*"),"")</f>
        <v>8299</v>
      </c>
      <c r="I219" s="198" t="str">
        <f>IF('DADOS e Estimativa'!I92&gt;0,IF(AND('DADOS e Estimativa'!$Z92&lt;='DADOS e Estimativa'!I92,'DADOS e Estimativa'!I92&lt;='DADOS e Estimativa'!$AA92),'DADOS e Estimativa'!I92,"excluído*"),"")</f>
        <v/>
      </c>
      <c r="J219" s="198" t="str">
        <f>IF('DADOS e Estimativa'!J92&gt;0,IF(AND('DADOS e Estimativa'!$Z92&lt;='DADOS e Estimativa'!J92,'DADOS e Estimativa'!J92&lt;='DADOS e Estimativa'!$AA92),'DADOS e Estimativa'!J92,"excluído*"),"")</f>
        <v/>
      </c>
      <c r="K219" s="198" t="str">
        <f>IF('DADOS e Estimativa'!K92&gt;0,IF(AND('DADOS e Estimativa'!$Z92&lt;='DADOS e Estimativa'!K92,'DADOS e Estimativa'!K92&lt;='DADOS e Estimativa'!$AA92),'DADOS e Estimativa'!K92,"excluído*"),"")</f>
        <v/>
      </c>
      <c r="L219" s="198" t="str">
        <f>IF('DADOS e Estimativa'!L92&gt;0,IF(AND('DADOS e Estimativa'!$Z92&lt;='DADOS e Estimativa'!L92,'DADOS e Estimativa'!L92&lt;='DADOS e Estimativa'!$AA92),'DADOS e Estimativa'!L92,"excluído*"),"")</f>
        <v/>
      </c>
      <c r="M219" s="198" t="str">
        <f>IF('DADOS e Estimativa'!M92&gt;0,IF(AND('DADOS e Estimativa'!$Z92&lt;='DADOS e Estimativa'!M92,'DADOS e Estimativa'!M92&lt;='DADOS e Estimativa'!$AA92),'DADOS e Estimativa'!M92,"excluído*"),"")</f>
        <v/>
      </c>
      <c r="N219" s="198" t="str">
        <f>IF('DADOS e Estimativa'!N92&gt;0,IF(AND('DADOS e Estimativa'!$Z92&lt;='DADOS e Estimativa'!N92,'DADOS e Estimativa'!N92&lt;='DADOS e Estimativa'!$AA92),'DADOS e Estimativa'!N92,"excluído*"),"")</f>
        <v/>
      </c>
      <c r="O219" s="198" t="str">
        <f>IF('DADOS e Estimativa'!O92&gt;0,IF(AND('DADOS e Estimativa'!$Z92&lt;='DADOS e Estimativa'!O92,'DADOS e Estimativa'!O92&lt;='DADOS e Estimativa'!$AA92),'DADOS e Estimativa'!O92,"excluído*"),"")</f>
        <v/>
      </c>
      <c r="P219" s="198" t="str">
        <f>IF('DADOS e Estimativa'!P92&gt;0,IF(AND('DADOS e Estimativa'!$Z92&lt;='DADOS e Estimativa'!P92,'DADOS e Estimativa'!P92&lt;='DADOS e Estimativa'!$AA92),'DADOS e Estimativa'!P92,"excluído*"),"")</f>
        <v/>
      </c>
      <c r="Q219" s="198" t="str">
        <f>IF('DADOS e Estimativa'!Q92&gt;0,IF(AND('DADOS e Estimativa'!$Z92&lt;='DADOS e Estimativa'!Q92,'DADOS e Estimativa'!Q92&lt;='DADOS e Estimativa'!$AA92),'DADOS e Estimativa'!Q92,"excluído*"),"")</f>
        <v/>
      </c>
      <c r="R219" s="198" t="str">
        <f>IF('DADOS e Estimativa'!R92&gt;0,IF(AND('DADOS e Estimativa'!$Z92&lt;='DADOS e Estimativa'!R92,'DADOS e Estimativa'!R92&lt;='DADOS e Estimativa'!$AA92),'DADOS e Estimativa'!R92,"excluído*"),"")</f>
        <v/>
      </c>
      <c r="S219" s="198" t="str">
        <f>IF('DADOS e Estimativa'!S92&gt;0,IF(AND('DADOS e Estimativa'!$Z92&lt;='DADOS e Estimativa'!S92,'DADOS e Estimativa'!S92&lt;='DADOS e Estimativa'!$AA92),'DADOS e Estimativa'!S92,"excluído*"),"")</f>
        <v/>
      </c>
      <c r="T219" s="198" t="str">
        <f>IF('DADOS e Estimativa'!T92&gt;0,IF(AND('DADOS e Estimativa'!$Z92&lt;='DADOS e Estimativa'!T92,'DADOS e Estimativa'!T92&lt;='DADOS e Estimativa'!$AA92),'DADOS e Estimativa'!T92,"excluído*"),"")</f>
        <v/>
      </c>
      <c r="U219" s="198" t="str">
        <f>IF('DADOS e Estimativa'!U92&gt;0,IF(AND('DADOS e Estimativa'!$Z92&lt;='DADOS e Estimativa'!U92,'DADOS e Estimativa'!U92&lt;='DADOS e Estimativa'!$AA92),'DADOS e Estimativa'!U92,"excluído*"),"")</f>
        <v/>
      </c>
      <c r="V219" s="198" t="str">
        <f>IF('DADOS e Estimativa'!V92&gt;0,IF(AND('DADOS e Estimativa'!$Z92&lt;='DADOS e Estimativa'!V92,'DADOS e Estimativa'!V92&lt;='DADOS e Estimativa'!$AA92),'DADOS e Estimativa'!V92,"excluído*"),"")</f>
        <v/>
      </c>
      <c r="W219" s="199" t="str">
        <f>IF('DADOS e Estimativa'!W92&gt;0,IF(AND('DADOS e Estimativa'!$Z92&lt;='DADOS e Estimativa'!W92,'DADOS e Estimativa'!W92&lt;='DADOS e Estimativa'!$AA92),'DADOS e Estimativa'!W92,"excluído*"),"")</f>
        <v/>
      </c>
      <c r="X219" s="177">
        <f t="shared" si="58"/>
        <v>7469.35</v>
      </c>
      <c r="Y219" s="167"/>
      <c r="Z219" s="210">
        <f t="shared" si="59"/>
        <v>37346.75</v>
      </c>
      <c r="AA219" s="142"/>
      <c r="AB219" s="169">
        <v>8031.97</v>
      </c>
      <c r="AC219" s="54">
        <f t="shared" si="60"/>
        <v>-0.07004757239</v>
      </c>
      <c r="AD219" s="170">
        <v>6.0</v>
      </c>
    </row>
    <row r="220">
      <c r="A220" s="195" t="str">
        <f>IF('DADOS e Estimativa'!A93="","",'DADOS e Estimativa'!A93)</f>
        <v>6-80</v>
      </c>
      <c r="B220" s="196" t="str">
        <f>IF('DADOS e Estimativa'!B93="","",'DADOS e Estimativa'!B93)</f>
        <v>Instalação item 79</v>
      </c>
      <c r="C220" s="197">
        <f>IF('DADOS e Estimativa'!C93="","",'DADOS e Estimativa'!C93)</f>
        <v>5</v>
      </c>
      <c r="D220" s="197" t="str">
        <f>IF('DADOS e Estimativa'!D93="","",'DADOS e Estimativa'!D93)</f>
        <v>unid.</v>
      </c>
      <c r="E220" s="198">
        <f>IF('DADOS e Estimativa'!E93&gt;0,IF(AND('DADOS e Estimativa'!$Z93&lt;='DADOS e Estimativa'!E93,'DADOS e Estimativa'!E93&lt;='DADOS e Estimativa'!$AA93),'DADOS e Estimativa'!E93,"excluído*"),"")</f>
        <v>2777.73</v>
      </c>
      <c r="F220" s="198" t="str">
        <f>IF('DADOS e Estimativa'!F93&gt;0,IF(AND('DADOS e Estimativa'!$Z93&lt;='DADOS e Estimativa'!F93,'DADOS e Estimativa'!F93&lt;='DADOS e Estimativa'!$AA93),'DADOS e Estimativa'!F93,"excluído*"),"")</f>
        <v>excluído*</v>
      </c>
      <c r="G220" s="198" t="str">
        <f>IF('DADOS e Estimativa'!G93&gt;0,IF(AND('DADOS e Estimativa'!$Z93&lt;='DADOS e Estimativa'!G93,'DADOS e Estimativa'!G93&lt;='DADOS e Estimativa'!$AA93),'DADOS e Estimativa'!G93,"excluído*"),"")</f>
        <v/>
      </c>
      <c r="H220" s="198" t="str">
        <f>IF('DADOS e Estimativa'!H93&gt;0,IF(AND('DADOS e Estimativa'!$Z93&lt;='DADOS e Estimativa'!H93,'DADOS e Estimativa'!H93&lt;='DADOS e Estimativa'!$AA93),'DADOS e Estimativa'!H93,"excluído*"),"")</f>
        <v/>
      </c>
      <c r="I220" s="198" t="str">
        <f>IF('DADOS e Estimativa'!I93&gt;0,IF(AND('DADOS e Estimativa'!$Z93&lt;='DADOS e Estimativa'!I93,'DADOS e Estimativa'!I93&lt;='DADOS e Estimativa'!$AA93),'DADOS e Estimativa'!I93,"excluído*"),"")</f>
        <v/>
      </c>
      <c r="J220" s="198">
        <f>IF('DADOS e Estimativa'!J93&gt;0,IF(AND('DADOS e Estimativa'!$Z93&lt;='DADOS e Estimativa'!J93,'DADOS e Estimativa'!J93&lt;='DADOS e Estimativa'!$AA93),'DADOS e Estimativa'!J93,"excluído*"),"")</f>
        <v>1131</v>
      </c>
      <c r="K220" s="198" t="str">
        <f>IF('DADOS e Estimativa'!K93&gt;0,IF(AND('DADOS e Estimativa'!$Z93&lt;='DADOS e Estimativa'!K93,'DADOS e Estimativa'!K93&lt;='DADOS e Estimativa'!$AA93),'DADOS e Estimativa'!K93,"excluído*"),"")</f>
        <v/>
      </c>
      <c r="L220" s="198" t="str">
        <f>IF('DADOS e Estimativa'!L93&gt;0,IF(AND('DADOS e Estimativa'!$Z93&lt;='DADOS e Estimativa'!L93,'DADOS e Estimativa'!L93&lt;='DADOS e Estimativa'!$AA93),'DADOS e Estimativa'!L93,"excluído*"),"")</f>
        <v/>
      </c>
      <c r="M220" s="198" t="str">
        <f>IF('DADOS e Estimativa'!M93&gt;0,IF(AND('DADOS e Estimativa'!$Z93&lt;='DADOS e Estimativa'!M93,'DADOS e Estimativa'!M93&lt;='DADOS e Estimativa'!$AA93),'DADOS e Estimativa'!M93,"excluído*"),"")</f>
        <v/>
      </c>
      <c r="N220" s="198" t="str">
        <f>IF('DADOS e Estimativa'!N93&gt;0,IF(AND('DADOS e Estimativa'!$Z93&lt;='DADOS e Estimativa'!N93,'DADOS e Estimativa'!N93&lt;='DADOS e Estimativa'!$AA93),'DADOS e Estimativa'!N93,"excluído*"),"")</f>
        <v/>
      </c>
      <c r="O220" s="198" t="str">
        <f>IF('DADOS e Estimativa'!O93&gt;0,IF(AND('DADOS e Estimativa'!$Z93&lt;='DADOS e Estimativa'!O93,'DADOS e Estimativa'!O93&lt;='DADOS e Estimativa'!$AA93),'DADOS e Estimativa'!O93,"excluído*"),"")</f>
        <v/>
      </c>
      <c r="P220" s="198" t="str">
        <f>IF('DADOS e Estimativa'!P93&gt;0,IF(AND('DADOS e Estimativa'!$Z93&lt;='DADOS e Estimativa'!P93,'DADOS e Estimativa'!P93&lt;='DADOS e Estimativa'!$AA93),'DADOS e Estimativa'!P93,"excluído*"),"")</f>
        <v/>
      </c>
      <c r="Q220" s="198" t="str">
        <f>IF('DADOS e Estimativa'!Q93&gt;0,IF(AND('DADOS e Estimativa'!$Z93&lt;='DADOS e Estimativa'!Q93,'DADOS e Estimativa'!Q93&lt;='DADOS e Estimativa'!$AA93),'DADOS e Estimativa'!Q93,"excluído*"),"")</f>
        <v/>
      </c>
      <c r="R220" s="198" t="str">
        <f>IF('DADOS e Estimativa'!R93&gt;0,IF(AND('DADOS e Estimativa'!$Z93&lt;='DADOS e Estimativa'!R93,'DADOS e Estimativa'!R93&lt;='DADOS e Estimativa'!$AA93),'DADOS e Estimativa'!R93,"excluído*"),"")</f>
        <v/>
      </c>
      <c r="S220" s="198" t="str">
        <f>IF('DADOS e Estimativa'!S93&gt;0,IF(AND('DADOS e Estimativa'!$Z93&lt;='DADOS e Estimativa'!S93,'DADOS e Estimativa'!S93&lt;='DADOS e Estimativa'!$AA93),'DADOS e Estimativa'!S93,"excluído*"),"")</f>
        <v/>
      </c>
      <c r="T220" s="198" t="str">
        <f>IF('DADOS e Estimativa'!T93&gt;0,IF(AND('DADOS e Estimativa'!$Z93&lt;='DADOS e Estimativa'!T93,'DADOS e Estimativa'!T93&lt;='DADOS e Estimativa'!$AA93),'DADOS e Estimativa'!T93,"excluído*"),"")</f>
        <v/>
      </c>
      <c r="U220" s="198" t="str">
        <f>IF('DADOS e Estimativa'!U93&gt;0,IF(AND('DADOS e Estimativa'!$Z93&lt;='DADOS e Estimativa'!U93,'DADOS e Estimativa'!U93&lt;='DADOS e Estimativa'!$AA93),'DADOS e Estimativa'!U93,"excluído*"),"")</f>
        <v/>
      </c>
      <c r="V220" s="198" t="str">
        <f>IF('DADOS e Estimativa'!V93&gt;0,IF(AND('DADOS e Estimativa'!$Z93&lt;='DADOS e Estimativa'!V93,'DADOS e Estimativa'!V93&lt;='DADOS e Estimativa'!$AA93),'DADOS e Estimativa'!V93,"excluído*"),"")</f>
        <v/>
      </c>
      <c r="W220" s="199" t="str">
        <f>IF('DADOS e Estimativa'!W93&gt;0,IF(AND('DADOS e Estimativa'!$Z93&lt;='DADOS e Estimativa'!W93,'DADOS e Estimativa'!W93&lt;='DADOS e Estimativa'!$AA93),'DADOS e Estimativa'!W93,"excluído*"),"")</f>
        <v/>
      </c>
      <c r="X220" s="177">
        <f t="shared" si="58"/>
        <v>1954.37</v>
      </c>
      <c r="Y220" s="167"/>
      <c r="Z220" s="210">
        <f t="shared" si="59"/>
        <v>9771.85</v>
      </c>
      <c r="AA220" s="142"/>
      <c r="AB220" s="169">
        <v>2731.24</v>
      </c>
      <c r="AC220" s="54">
        <f t="shared" si="60"/>
        <v>-0.28443857</v>
      </c>
      <c r="AD220" s="170">
        <v>6.0</v>
      </c>
    </row>
    <row r="221">
      <c r="A221" s="189" t="str">
        <f>IF('DADOS e Estimativa'!A94="","",'DADOS e Estimativa'!A94)</f>
        <v>6-81</v>
      </c>
      <c r="B221" s="190" t="str">
        <f>IF('DADOS e Estimativa'!B94="","",'DADOS e Estimativa'!B94)</f>
        <v>Split Piso-Teto 33.000 a 36.000 BTU's</v>
      </c>
      <c r="C221" s="191">
        <f>IF('DADOS e Estimativa'!C94="","",'DADOS e Estimativa'!C94)</f>
        <v>2</v>
      </c>
      <c r="D221" s="191" t="str">
        <f>IF('DADOS e Estimativa'!D94="","",'DADOS e Estimativa'!D94)</f>
        <v>unid.</v>
      </c>
      <c r="E221" s="192">
        <f>IF('DADOS e Estimativa'!E94&gt;0,IF(AND('DADOS e Estimativa'!$Z94&lt;='DADOS e Estimativa'!E94,'DADOS e Estimativa'!E94&lt;='DADOS e Estimativa'!$AA94),'DADOS e Estimativa'!E94,"excluído*"),"")</f>
        <v>7276</v>
      </c>
      <c r="F221" s="192" t="str">
        <f>IF('DADOS e Estimativa'!F94&gt;0,IF(AND('DADOS e Estimativa'!$Z94&lt;='DADOS e Estimativa'!F94,'DADOS e Estimativa'!F94&lt;='DADOS e Estimativa'!$AA94),'DADOS e Estimativa'!F94,"excluído*"),"")</f>
        <v>excluído*</v>
      </c>
      <c r="G221" s="192">
        <f>IF('DADOS e Estimativa'!G94&gt;0,IF(AND('DADOS e Estimativa'!$Z94&lt;='DADOS e Estimativa'!G94,'DADOS e Estimativa'!G94&lt;='DADOS e Estimativa'!$AA94),'DADOS e Estimativa'!G94,"excluído*"),"")</f>
        <v>7590</v>
      </c>
      <c r="H221" s="192">
        <f>IF('DADOS e Estimativa'!H94&gt;0,IF(AND('DADOS e Estimativa'!$Z94&lt;='DADOS e Estimativa'!H94,'DADOS e Estimativa'!H94&lt;='DADOS e Estimativa'!$AA94),'DADOS e Estimativa'!H94,"excluído*"),"")</f>
        <v>7799</v>
      </c>
      <c r="I221" s="192" t="str">
        <f>IF('DADOS e Estimativa'!I94&gt;0,IF(AND('DADOS e Estimativa'!$Z94&lt;='DADOS e Estimativa'!I94,'DADOS e Estimativa'!I94&lt;='DADOS e Estimativa'!$AA94),'DADOS e Estimativa'!I94,"excluído*"),"")</f>
        <v/>
      </c>
      <c r="J221" s="192">
        <f>IF('DADOS e Estimativa'!J94&gt;0,IF(AND('DADOS e Estimativa'!$Z94&lt;='DADOS e Estimativa'!J94,'DADOS e Estimativa'!J94&lt;='DADOS e Estimativa'!$AA94),'DADOS e Estimativa'!J94,"excluído*"),"")</f>
        <v>5200</v>
      </c>
      <c r="K221" s="192">
        <f>IF('DADOS e Estimativa'!K94&gt;0,IF(AND('DADOS e Estimativa'!$Z94&lt;='DADOS e Estimativa'!K94,'DADOS e Estimativa'!K94&lt;='DADOS e Estimativa'!$AA94),'DADOS e Estimativa'!K94,"excluído*"),"")</f>
        <v>7763.79</v>
      </c>
      <c r="L221" s="192" t="str">
        <f>IF('DADOS e Estimativa'!L94&gt;0,IF(AND('DADOS e Estimativa'!$Z94&lt;='DADOS e Estimativa'!L94,'DADOS e Estimativa'!L94&lt;='DADOS e Estimativa'!$AA94),'DADOS e Estimativa'!L94,"excluído*"),"")</f>
        <v/>
      </c>
      <c r="M221" s="192" t="str">
        <f>IF('DADOS e Estimativa'!M94&gt;0,IF(AND('DADOS e Estimativa'!$Z94&lt;='DADOS e Estimativa'!M94,'DADOS e Estimativa'!M94&lt;='DADOS e Estimativa'!$AA94),'DADOS e Estimativa'!M94,"excluído*"),"")</f>
        <v/>
      </c>
      <c r="N221" s="192" t="str">
        <f>IF('DADOS e Estimativa'!N94&gt;0,IF(AND('DADOS e Estimativa'!$Z94&lt;='DADOS e Estimativa'!N94,'DADOS e Estimativa'!N94&lt;='DADOS e Estimativa'!$AA94),'DADOS e Estimativa'!N94,"excluído*"),"")</f>
        <v/>
      </c>
      <c r="O221" s="192" t="str">
        <f>IF('DADOS e Estimativa'!O94&gt;0,IF(AND('DADOS e Estimativa'!$Z94&lt;='DADOS e Estimativa'!O94,'DADOS e Estimativa'!O94&lt;='DADOS e Estimativa'!$AA94),'DADOS e Estimativa'!O94,"excluído*"),"")</f>
        <v/>
      </c>
      <c r="P221" s="192" t="str">
        <f>IF('DADOS e Estimativa'!P94&gt;0,IF(AND('DADOS e Estimativa'!$Z94&lt;='DADOS e Estimativa'!P94,'DADOS e Estimativa'!P94&lt;='DADOS e Estimativa'!$AA94),'DADOS e Estimativa'!P94,"excluído*"),"")</f>
        <v/>
      </c>
      <c r="Q221" s="192" t="str">
        <f>IF('DADOS e Estimativa'!Q94&gt;0,IF(AND('DADOS e Estimativa'!$Z94&lt;='DADOS e Estimativa'!Q94,'DADOS e Estimativa'!Q94&lt;='DADOS e Estimativa'!$AA94),'DADOS e Estimativa'!Q94,"excluído*"),"")</f>
        <v/>
      </c>
      <c r="R221" s="192" t="str">
        <f>IF('DADOS e Estimativa'!R94&gt;0,IF(AND('DADOS e Estimativa'!$Z94&lt;='DADOS e Estimativa'!R94,'DADOS e Estimativa'!R94&lt;='DADOS e Estimativa'!$AA94),'DADOS e Estimativa'!R94,"excluído*"),"")</f>
        <v/>
      </c>
      <c r="S221" s="192" t="str">
        <f>IF('DADOS e Estimativa'!S94&gt;0,IF(AND('DADOS e Estimativa'!$Z94&lt;='DADOS e Estimativa'!S94,'DADOS e Estimativa'!S94&lt;='DADOS e Estimativa'!$AA94),'DADOS e Estimativa'!S94,"excluído*"),"")</f>
        <v/>
      </c>
      <c r="T221" s="192" t="str">
        <f>IF('DADOS e Estimativa'!T94&gt;0,IF(AND('DADOS e Estimativa'!$Z94&lt;='DADOS e Estimativa'!T94,'DADOS e Estimativa'!T94&lt;='DADOS e Estimativa'!$AA94),'DADOS e Estimativa'!T94,"excluído*"),"")</f>
        <v/>
      </c>
      <c r="U221" s="192" t="str">
        <f>IF('DADOS e Estimativa'!U94&gt;0,IF(AND('DADOS e Estimativa'!$Z94&lt;='DADOS e Estimativa'!U94,'DADOS e Estimativa'!U94&lt;='DADOS e Estimativa'!$AA94),'DADOS e Estimativa'!U94,"excluído*"),"")</f>
        <v/>
      </c>
      <c r="V221" s="192" t="str">
        <f>IF('DADOS e Estimativa'!V94&gt;0,IF(AND('DADOS e Estimativa'!$Z94&lt;='DADOS e Estimativa'!V94,'DADOS e Estimativa'!V94&lt;='DADOS e Estimativa'!$AA94),'DADOS e Estimativa'!V94,"excluído*"),"")</f>
        <v/>
      </c>
      <c r="W221" s="193" t="str">
        <f>IF('DADOS e Estimativa'!W94&gt;0,IF(AND('DADOS e Estimativa'!$Z94&lt;='DADOS e Estimativa'!W94,'DADOS e Estimativa'!W94&lt;='DADOS e Estimativa'!$AA94),'DADOS e Estimativa'!W94,"excluído*"),"")</f>
        <v/>
      </c>
      <c r="X221" s="166">
        <f t="shared" si="58"/>
        <v>7125.76</v>
      </c>
      <c r="Y221" s="167"/>
      <c r="Z221" s="209">
        <f t="shared" si="59"/>
        <v>14251.52</v>
      </c>
      <c r="AA221" s="167"/>
      <c r="AB221" s="211">
        <v>7116.36</v>
      </c>
      <c r="AC221" s="54">
        <f t="shared" si="60"/>
        <v>0.001320900011</v>
      </c>
      <c r="AD221" s="170">
        <v>6.0</v>
      </c>
    </row>
    <row r="222">
      <c r="A222" s="189" t="str">
        <f>IF('DADOS e Estimativa'!A95="","",'DADOS e Estimativa'!A95)</f>
        <v>6-82</v>
      </c>
      <c r="B222" s="190" t="str">
        <f>IF('DADOS e Estimativa'!B95="","",'DADOS e Estimativa'!B95)</f>
        <v>Instalação item 81</v>
      </c>
      <c r="C222" s="191">
        <f>IF('DADOS e Estimativa'!C95="","",'DADOS e Estimativa'!C95)</f>
        <v>2</v>
      </c>
      <c r="D222" s="191" t="str">
        <f>IF('DADOS e Estimativa'!D95="","",'DADOS e Estimativa'!D95)</f>
        <v>unid.</v>
      </c>
      <c r="E222" s="192">
        <f>IF('DADOS e Estimativa'!E95&gt;0,IF(AND('DADOS e Estimativa'!$Z95&lt;='DADOS e Estimativa'!E95,'DADOS e Estimativa'!E95&lt;='DADOS e Estimativa'!$AA95),'DADOS e Estimativa'!E95,"excluído*"),"")</f>
        <v>2777.73</v>
      </c>
      <c r="F222" s="192" t="str">
        <f>IF('DADOS e Estimativa'!F95&gt;0,IF(AND('DADOS e Estimativa'!$Z95&lt;='DADOS e Estimativa'!F95,'DADOS e Estimativa'!F95&lt;='DADOS e Estimativa'!$AA95),'DADOS e Estimativa'!F95,"excluído*"),"")</f>
        <v>excluído*</v>
      </c>
      <c r="G222" s="192" t="str">
        <f>IF('DADOS e Estimativa'!G95&gt;0,IF(AND('DADOS e Estimativa'!$Z95&lt;='DADOS e Estimativa'!G95,'DADOS e Estimativa'!G95&lt;='DADOS e Estimativa'!$AA95),'DADOS e Estimativa'!G95,"excluído*"),"")</f>
        <v/>
      </c>
      <c r="H222" s="192" t="str">
        <f>IF('DADOS e Estimativa'!H95&gt;0,IF(AND('DADOS e Estimativa'!$Z95&lt;='DADOS e Estimativa'!H95,'DADOS e Estimativa'!H95&lt;='DADOS e Estimativa'!$AA95),'DADOS e Estimativa'!H95,"excluído*"),"")</f>
        <v/>
      </c>
      <c r="I222" s="192" t="str">
        <f>IF('DADOS e Estimativa'!I95&gt;0,IF(AND('DADOS e Estimativa'!$Z95&lt;='DADOS e Estimativa'!I95,'DADOS e Estimativa'!I95&lt;='DADOS e Estimativa'!$AA95),'DADOS e Estimativa'!I95,"excluído*"),"")</f>
        <v/>
      </c>
      <c r="J222" s="192">
        <f>IF('DADOS e Estimativa'!J95&gt;0,IF(AND('DADOS e Estimativa'!$Z95&lt;='DADOS e Estimativa'!J95,'DADOS e Estimativa'!J95&lt;='DADOS e Estimativa'!$AA95),'DADOS e Estimativa'!J95,"excluído*"),"")</f>
        <v>1131</v>
      </c>
      <c r="K222" s="192" t="str">
        <f>IF('DADOS e Estimativa'!K95&gt;0,IF(AND('DADOS e Estimativa'!$Z95&lt;='DADOS e Estimativa'!K95,'DADOS e Estimativa'!K95&lt;='DADOS e Estimativa'!$AA95),'DADOS e Estimativa'!K95,"excluído*"),"")</f>
        <v/>
      </c>
      <c r="L222" s="192" t="str">
        <f>IF('DADOS e Estimativa'!L95&gt;0,IF(AND('DADOS e Estimativa'!$Z95&lt;='DADOS e Estimativa'!L95,'DADOS e Estimativa'!L95&lt;='DADOS e Estimativa'!$AA95),'DADOS e Estimativa'!L95,"excluído*"),"")</f>
        <v/>
      </c>
      <c r="M222" s="192" t="str">
        <f>IF('DADOS e Estimativa'!M95&gt;0,IF(AND('DADOS e Estimativa'!$Z95&lt;='DADOS e Estimativa'!M95,'DADOS e Estimativa'!M95&lt;='DADOS e Estimativa'!$AA95),'DADOS e Estimativa'!M95,"excluído*"),"")</f>
        <v/>
      </c>
      <c r="N222" s="192" t="str">
        <f>IF('DADOS e Estimativa'!N95&gt;0,IF(AND('DADOS e Estimativa'!$Z95&lt;='DADOS e Estimativa'!N95,'DADOS e Estimativa'!N95&lt;='DADOS e Estimativa'!$AA95),'DADOS e Estimativa'!N95,"excluído*"),"")</f>
        <v/>
      </c>
      <c r="O222" s="192" t="str">
        <f>IF('DADOS e Estimativa'!O95&gt;0,IF(AND('DADOS e Estimativa'!$Z95&lt;='DADOS e Estimativa'!O95,'DADOS e Estimativa'!O95&lt;='DADOS e Estimativa'!$AA95),'DADOS e Estimativa'!O95,"excluído*"),"")</f>
        <v/>
      </c>
      <c r="P222" s="192" t="str">
        <f>IF('DADOS e Estimativa'!P95&gt;0,IF(AND('DADOS e Estimativa'!$Z95&lt;='DADOS e Estimativa'!P95,'DADOS e Estimativa'!P95&lt;='DADOS e Estimativa'!$AA95),'DADOS e Estimativa'!P95,"excluído*"),"")</f>
        <v/>
      </c>
      <c r="Q222" s="192" t="str">
        <f>IF('DADOS e Estimativa'!Q95&gt;0,IF(AND('DADOS e Estimativa'!$Z95&lt;='DADOS e Estimativa'!Q95,'DADOS e Estimativa'!Q95&lt;='DADOS e Estimativa'!$AA95),'DADOS e Estimativa'!Q95,"excluído*"),"")</f>
        <v/>
      </c>
      <c r="R222" s="192" t="str">
        <f>IF('DADOS e Estimativa'!R95&gt;0,IF(AND('DADOS e Estimativa'!$Z95&lt;='DADOS e Estimativa'!R95,'DADOS e Estimativa'!R95&lt;='DADOS e Estimativa'!$AA95),'DADOS e Estimativa'!R95,"excluído*"),"")</f>
        <v/>
      </c>
      <c r="S222" s="192" t="str">
        <f>IF('DADOS e Estimativa'!S95&gt;0,IF(AND('DADOS e Estimativa'!$Z95&lt;='DADOS e Estimativa'!S95,'DADOS e Estimativa'!S95&lt;='DADOS e Estimativa'!$AA95),'DADOS e Estimativa'!S95,"excluído*"),"")</f>
        <v/>
      </c>
      <c r="T222" s="192" t="str">
        <f>IF('DADOS e Estimativa'!T95&gt;0,IF(AND('DADOS e Estimativa'!$Z95&lt;='DADOS e Estimativa'!T95,'DADOS e Estimativa'!T95&lt;='DADOS e Estimativa'!$AA95),'DADOS e Estimativa'!T95,"excluído*"),"")</f>
        <v/>
      </c>
      <c r="U222" s="192" t="str">
        <f>IF('DADOS e Estimativa'!U95&gt;0,IF(AND('DADOS e Estimativa'!$Z95&lt;='DADOS e Estimativa'!U95,'DADOS e Estimativa'!U95&lt;='DADOS e Estimativa'!$AA95),'DADOS e Estimativa'!U95,"excluído*"),"")</f>
        <v/>
      </c>
      <c r="V222" s="192" t="str">
        <f>IF('DADOS e Estimativa'!V95&gt;0,IF(AND('DADOS e Estimativa'!$Z95&lt;='DADOS e Estimativa'!V95,'DADOS e Estimativa'!V95&lt;='DADOS e Estimativa'!$AA95),'DADOS e Estimativa'!V95,"excluído*"),"")</f>
        <v/>
      </c>
      <c r="W222" s="193" t="str">
        <f>IF('DADOS e Estimativa'!W95&gt;0,IF(AND('DADOS e Estimativa'!$Z95&lt;='DADOS e Estimativa'!W95,'DADOS e Estimativa'!W95&lt;='DADOS e Estimativa'!$AA95),'DADOS e Estimativa'!W95,"excluído*"),"")</f>
        <v/>
      </c>
      <c r="X222" s="166">
        <f t="shared" si="58"/>
        <v>1954.37</v>
      </c>
      <c r="Y222" s="167"/>
      <c r="Z222" s="209">
        <f t="shared" si="59"/>
        <v>3908.74</v>
      </c>
      <c r="AA222" s="167"/>
      <c r="AB222" s="169">
        <v>3544.73</v>
      </c>
      <c r="AC222" s="54">
        <f t="shared" si="60"/>
        <v>-0.4486547636</v>
      </c>
      <c r="AD222" s="170">
        <v>6.0</v>
      </c>
    </row>
    <row r="223">
      <c r="A223" s="195" t="str">
        <f>IF('DADOS e Estimativa'!A96="","",'DADOS e Estimativa'!A96)</f>
        <v>6-83</v>
      </c>
      <c r="B223" s="196" t="str">
        <f>IF('DADOS e Estimativa'!B96="","",'DADOS e Estimativa'!B96)</f>
        <v>Slipt-Cassete  22.000 a 24.000 BTU's</v>
      </c>
      <c r="C223" s="197">
        <f>IF('DADOS e Estimativa'!C96="","",'DADOS e Estimativa'!C96)</f>
        <v>2</v>
      </c>
      <c r="D223" s="197" t="str">
        <f>IF('DADOS e Estimativa'!D96="","",'DADOS e Estimativa'!D96)</f>
        <v>unid.</v>
      </c>
      <c r="E223" s="198">
        <f>IF('DADOS e Estimativa'!E96&gt;0,IF(AND('DADOS e Estimativa'!$Z96&lt;='DADOS e Estimativa'!E96,'DADOS e Estimativa'!E96&lt;='DADOS e Estimativa'!$AA96),'DADOS e Estimativa'!E96,"excluído*"),"")</f>
        <v>7456.55</v>
      </c>
      <c r="F223" s="198" t="str">
        <f>IF('DADOS e Estimativa'!F96&gt;0,IF(AND('DADOS e Estimativa'!$Z96&lt;='DADOS e Estimativa'!F96,'DADOS e Estimativa'!F96&lt;='DADOS e Estimativa'!$AA96),'DADOS e Estimativa'!F96,"excluído*"),"")</f>
        <v>excluído*</v>
      </c>
      <c r="G223" s="198">
        <f>IF('DADOS e Estimativa'!G96&gt;0,IF(AND('DADOS e Estimativa'!$Z96&lt;='DADOS e Estimativa'!G96,'DADOS e Estimativa'!G96&lt;='DADOS e Estimativa'!$AA96),'DADOS e Estimativa'!G96,"excluído*"),"")</f>
        <v>7500</v>
      </c>
      <c r="H223" s="198">
        <f>IF('DADOS e Estimativa'!H96&gt;0,IF(AND('DADOS e Estimativa'!$Z96&lt;='DADOS e Estimativa'!H96,'DADOS e Estimativa'!H96&lt;='DADOS e Estimativa'!$AA96),'DADOS e Estimativa'!H96,"excluído*"),"")</f>
        <v>8089</v>
      </c>
      <c r="I223" s="198" t="str">
        <f>IF('DADOS e Estimativa'!I96&gt;0,IF(AND('DADOS e Estimativa'!$Z96&lt;='DADOS e Estimativa'!I96,'DADOS e Estimativa'!I96&lt;='DADOS e Estimativa'!$AA96),'DADOS e Estimativa'!I96,"excluído*"),"")</f>
        <v/>
      </c>
      <c r="J223" s="198">
        <f>IF('DADOS e Estimativa'!J96&gt;0,IF(AND('DADOS e Estimativa'!$Z96&lt;='DADOS e Estimativa'!J96,'DADOS e Estimativa'!J96&lt;='DADOS e Estimativa'!$AA96),'DADOS e Estimativa'!J96,"excluído*"),"")</f>
        <v>8228</v>
      </c>
      <c r="K223" s="198" t="str">
        <f>IF('DADOS e Estimativa'!K96&gt;0,IF(AND('DADOS e Estimativa'!$Z96&lt;='DADOS e Estimativa'!K96,'DADOS e Estimativa'!K96&lt;='DADOS e Estimativa'!$AA96),'DADOS e Estimativa'!K96,"excluído*"),"")</f>
        <v>excluído*</v>
      </c>
      <c r="L223" s="198" t="str">
        <f>IF('DADOS e Estimativa'!L96&gt;0,IF(AND('DADOS e Estimativa'!$Z96&lt;='DADOS e Estimativa'!L96,'DADOS e Estimativa'!L96&lt;='DADOS e Estimativa'!$AA96),'DADOS e Estimativa'!L96,"excluído*"),"")</f>
        <v/>
      </c>
      <c r="M223" s="198" t="str">
        <f>IF('DADOS e Estimativa'!M96&gt;0,IF(AND('DADOS e Estimativa'!$Z96&lt;='DADOS e Estimativa'!M96,'DADOS e Estimativa'!M96&lt;='DADOS e Estimativa'!$AA96),'DADOS e Estimativa'!M96,"excluído*"),"")</f>
        <v/>
      </c>
      <c r="N223" s="198" t="str">
        <f>IF('DADOS e Estimativa'!N96&gt;0,IF(AND('DADOS e Estimativa'!$Z96&lt;='DADOS e Estimativa'!N96,'DADOS e Estimativa'!N96&lt;='DADOS e Estimativa'!$AA96),'DADOS e Estimativa'!N96,"excluído*"),"")</f>
        <v/>
      </c>
      <c r="O223" s="198" t="str">
        <f>IF('DADOS e Estimativa'!O96&gt;0,IF(AND('DADOS e Estimativa'!$Z96&lt;='DADOS e Estimativa'!O96,'DADOS e Estimativa'!O96&lt;='DADOS e Estimativa'!$AA96),'DADOS e Estimativa'!O96,"excluído*"),"")</f>
        <v/>
      </c>
      <c r="P223" s="198" t="str">
        <f>IF('DADOS e Estimativa'!P96&gt;0,IF(AND('DADOS e Estimativa'!$Z96&lt;='DADOS e Estimativa'!P96,'DADOS e Estimativa'!P96&lt;='DADOS e Estimativa'!$AA96),'DADOS e Estimativa'!P96,"excluído*"),"")</f>
        <v/>
      </c>
      <c r="Q223" s="198" t="str">
        <f>IF('DADOS e Estimativa'!Q96&gt;0,IF(AND('DADOS e Estimativa'!$Z96&lt;='DADOS e Estimativa'!Q96,'DADOS e Estimativa'!Q96&lt;='DADOS e Estimativa'!$AA96),'DADOS e Estimativa'!Q96,"excluído*"),"")</f>
        <v/>
      </c>
      <c r="R223" s="198" t="str">
        <f>IF('DADOS e Estimativa'!R96&gt;0,IF(AND('DADOS e Estimativa'!$Z96&lt;='DADOS e Estimativa'!R96,'DADOS e Estimativa'!R96&lt;='DADOS e Estimativa'!$AA96),'DADOS e Estimativa'!R96,"excluído*"),"")</f>
        <v/>
      </c>
      <c r="S223" s="198" t="str">
        <f>IF('DADOS e Estimativa'!S96&gt;0,IF(AND('DADOS e Estimativa'!$Z96&lt;='DADOS e Estimativa'!S96,'DADOS e Estimativa'!S96&lt;='DADOS e Estimativa'!$AA96),'DADOS e Estimativa'!S96,"excluído*"),"")</f>
        <v/>
      </c>
      <c r="T223" s="198" t="str">
        <f>IF('DADOS e Estimativa'!T96&gt;0,IF(AND('DADOS e Estimativa'!$Z96&lt;='DADOS e Estimativa'!T96,'DADOS e Estimativa'!T96&lt;='DADOS e Estimativa'!$AA96),'DADOS e Estimativa'!T96,"excluído*"),"")</f>
        <v/>
      </c>
      <c r="U223" s="198" t="str">
        <f>IF('DADOS e Estimativa'!U96&gt;0,IF(AND('DADOS e Estimativa'!$Z96&lt;='DADOS e Estimativa'!U96,'DADOS e Estimativa'!U96&lt;='DADOS e Estimativa'!$AA96),'DADOS e Estimativa'!U96,"excluído*"),"")</f>
        <v/>
      </c>
      <c r="V223" s="198" t="str">
        <f>IF('DADOS e Estimativa'!V96&gt;0,IF(AND('DADOS e Estimativa'!$Z96&lt;='DADOS e Estimativa'!V96,'DADOS e Estimativa'!V96&lt;='DADOS e Estimativa'!$AA96),'DADOS e Estimativa'!V96,"excluído*"),"")</f>
        <v/>
      </c>
      <c r="W223" s="199" t="str">
        <f>IF('DADOS e Estimativa'!W96&gt;0,IF(AND('DADOS e Estimativa'!$Z96&lt;='DADOS e Estimativa'!W96,'DADOS e Estimativa'!W96&lt;='DADOS e Estimativa'!$AA96),'DADOS e Estimativa'!W96,"excluído*"),"")</f>
        <v/>
      </c>
      <c r="X223" s="177">
        <f t="shared" si="58"/>
        <v>7818.39</v>
      </c>
      <c r="Y223" s="167"/>
      <c r="Z223" s="210">
        <f t="shared" si="59"/>
        <v>15636.78</v>
      </c>
      <c r="AA223" s="142"/>
      <c r="AB223" s="169">
        <v>8623.87</v>
      </c>
      <c r="AC223" s="54">
        <f t="shared" si="60"/>
        <v>-0.09340122242</v>
      </c>
      <c r="AD223" s="170">
        <v>6.0</v>
      </c>
    </row>
    <row r="224">
      <c r="A224" s="195" t="str">
        <f>IF('DADOS e Estimativa'!A97="","",'DADOS e Estimativa'!A97)</f>
        <v>6-84</v>
      </c>
      <c r="B224" s="196" t="str">
        <f>IF('DADOS e Estimativa'!B97="","",'DADOS e Estimativa'!B97)</f>
        <v>Instalação item 83</v>
      </c>
      <c r="C224" s="197">
        <f>IF('DADOS e Estimativa'!C97="","",'DADOS e Estimativa'!C97)</f>
        <v>2</v>
      </c>
      <c r="D224" s="197" t="str">
        <f>IF('DADOS e Estimativa'!D97="","",'DADOS e Estimativa'!D97)</f>
        <v>unid.</v>
      </c>
      <c r="E224" s="198">
        <f>IF('DADOS e Estimativa'!E97&gt;0,IF(AND('DADOS e Estimativa'!$Z97&lt;='DADOS e Estimativa'!E97,'DADOS e Estimativa'!E97&lt;='DADOS e Estimativa'!$AA97),'DADOS e Estimativa'!E97,"excluído*"),"")</f>
        <v>3128.08</v>
      </c>
      <c r="F224" s="198" t="str">
        <f>IF('DADOS e Estimativa'!F97&gt;0,IF(AND('DADOS e Estimativa'!$Z97&lt;='DADOS e Estimativa'!F97,'DADOS e Estimativa'!F97&lt;='DADOS e Estimativa'!$AA97),'DADOS e Estimativa'!F97,"excluído*"),"")</f>
        <v>excluído*</v>
      </c>
      <c r="G224" s="198" t="str">
        <f>IF('DADOS e Estimativa'!G97&gt;0,IF(AND('DADOS e Estimativa'!$Z97&lt;='DADOS e Estimativa'!G97,'DADOS e Estimativa'!G97&lt;='DADOS e Estimativa'!$AA97),'DADOS e Estimativa'!G97,"excluído*"),"")</f>
        <v/>
      </c>
      <c r="H224" s="198" t="str">
        <f>IF('DADOS e Estimativa'!H97&gt;0,IF(AND('DADOS e Estimativa'!$Z97&lt;='DADOS e Estimativa'!H97,'DADOS e Estimativa'!H97&lt;='DADOS e Estimativa'!$AA97),'DADOS e Estimativa'!H97,"excluído*"),"")</f>
        <v/>
      </c>
      <c r="I224" s="198">
        <f>IF('DADOS e Estimativa'!I97&gt;0,IF(AND('DADOS e Estimativa'!$Z97&lt;='DADOS e Estimativa'!I97,'DADOS e Estimativa'!I97&lt;='DADOS e Estimativa'!$AA97),'DADOS e Estimativa'!I97,"excluído*"),"")</f>
        <v>1316</v>
      </c>
      <c r="J224" s="198" t="str">
        <f>IF('DADOS e Estimativa'!J97&gt;0,IF(AND('DADOS e Estimativa'!$Z97&lt;='DADOS e Estimativa'!J97,'DADOS e Estimativa'!J97&lt;='DADOS e Estimativa'!$AA97),'DADOS e Estimativa'!J97,"excluído*"),"")</f>
        <v/>
      </c>
      <c r="K224" s="198" t="str">
        <f>IF('DADOS e Estimativa'!K97&gt;0,IF(AND('DADOS e Estimativa'!$Z97&lt;='DADOS e Estimativa'!K97,'DADOS e Estimativa'!K97&lt;='DADOS e Estimativa'!$AA97),'DADOS e Estimativa'!K97,"excluído*"),"")</f>
        <v/>
      </c>
      <c r="L224" s="198" t="str">
        <f>IF('DADOS e Estimativa'!L97&gt;0,IF(AND('DADOS e Estimativa'!$Z97&lt;='DADOS e Estimativa'!L97,'DADOS e Estimativa'!L97&lt;='DADOS e Estimativa'!$AA97),'DADOS e Estimativa'!L97,"excluído*"),"")</f>
        <v/>
      </c>
      <c r="M224" s="198" t="str">
        <f>IF('DADOS e Estimativa'!M97&gt;0,IF(AND('DADOS e Estimativa'!$Z97&lt;='DADOS e Estimativa'!M97,'DADOS e Estimativa'!M97&lt;='DADOS e Estimativa'!$AA97),'DADOS e Estimativa'!M97,"excluído*"),"")</f>
        <v/>
      </c>
      <c r="N224" s="198" t="str">
        <f>IF('DADOS e Estimativa'!N97&gt;0,IF(AND('DADOS e Estimativa'!$Z97&lt;='DADOS e Estimativa'!N97,'DADOS e Estimativa'!N97&lt;='DADOS e Estimativa'!$AA97),'DADOS e Estimativa'!N97,"excluído*"),"")</f>
        <v/>
      </c>
      <c r="O224" s="198" t="str">
        <f>IF('DADOS e Estimativa'!O97&gt;0,IF(AND('DADOS e Estimativa'!$Z97&lt;='DADOS e Estimativa'!O97,'DADOS e Estimativa'!O97&lt;='DADOS e Estimativa'!$AA97),'DADOS e Estimativa'!O97,"excluído*"),"")</f>
        <v/>
      </c>
      <c r="P224" s="198" t="str">
        <f>IF('DADOS e Estimativa'!P97&gt;0,IF(AND('DADOS e Estimativa'!$Z97&lt;='DADOS e Estimativa'!P97,'DADOS e Estimativa'!P97&lt;='DADOS e Estimativa'!$AA97),'DADOS e Estimativa'!P97,"excluído*"),"")</f>
        <v/>
      </c>
      <c r="Q224" s="198" t="str">
        <f>IF('DADOS e Estimativa'!Q97&gt;0,IF(AND('DADOS e Estimativa'!$Z97&lt;='DADOS e Estimativa'!Q97,'DADOS e Estimativa'!Q97&lt;='DADOS e Estimativa'!$AA97),'DADOS e Estimativa'!Q97,"excluído*"),"")</f>
        <v/>
      </c>
      <c r="R224" s="198" t="str">
        <f>IF('DADOS e Estimativa'!R97&gt;0,IF(AND('DADOS e Estimativa'!$Z97&lt;='DADOS e Estimativa'!R97,'DADOS e Estimativa'!R97&lt;='DADOS e Estimativa'!$AA97),'DADOS e Estimativa'!R97,"excluído*"),"")</f>
        <v/>
      </c>
      <c r="S224" s="198" t="str">
        <f>IF('DADOS e Estimativa'!S97&gt;0,IF(AND('DADOS e Estimativa'!$Z97&lt;='DADOS e Estimativa'!S97,'DADOS e Estimativa'!S97&lt;='DADOS e Estimativa'!$AA97),'DADOS e Estimativa'!S97,"excluído*"),"")</f>
        <v/>
      </c>
      <c r="T224" s="198" t="str">
        <f>IF('DADOS e Estimativa'!T97&gt;0,IF(AND('DADOS e Estimativa'!$Z97&lt;='DADOS e Estimativa'!T97,'DADOS e Estimativa'!T97&lt;='DADOS e Estimativa'!$AA97),'DADOS e Estimativa'!T97,"excluído*"),"")</f>
        <v/>
      </c>
      <c r="U224" s="198" t="str">
        <f>IF('DADOS e Estimativa'!U97&gt;0,IF(AND('DADOS e Estimativa'!$Z97&lt;='DADOS e Estimativa'!U97,'DADOS e Estimativa'!U97&lt;='DADOS e Estimativa'!$AA97),'DADOS e Estimativa'!U97,"excluído*"),"")</f>
        <v/>
      </c>
      <c r="V224" s="198" t="str">
        <f>IF('DADOS e Estimativa'!V97&gt;0,IF(AND('DADOS e Estimativa'!$Z97&lt;='DADOS e Estimativa'!V97,'DADOS e Estimativa'!V97&lt;='DADOS e Estimativa'!$AA97),'DADOS e Estimativa'!V97,"excluído*"),"")</f>
        <v/>
      </c>
      <c r="W224" s="199" t="str">
        <f>IF('DADOS e Estimativa'!W97&gt;0,IF(AND('DADOS e Estimativa'!$Z97&lt;='DADOS e Estimativa'!W97,'DADOS e Estimativa'!W97&lt;='DADOS e Estimativa'!$AA97),'DADOS e Estimativa'!W97,"excluído*"),"")</f>
        <v/>
      </c>
      <c r="X224" s="177">
        <f t="shared" si="58"/>
        <v>2222.04</v>
      </c>
      <c r="Y224" s="167"/>
      <c r="Z224" s="210">
        <f t="shared" si="59"/>
        <v>4444.08</v>
      </c>
      <c r="AA224" s="142"/>
      <c r="AB224" s="169">
        <v>2214.38</v>
      </c>
      <c r="AC224" s="54">
        <f t="shared" si="60"/>
        <v>0.003459207543</v>
      </c>
      <c r="AD224" s="170">
        <v>6.0</v>
      </c>
    </row>
    <row r="225">
      <c r="A225" s="189" t="str">
        <f>IF('DADOS e Estimativa'!A98="","",'DADOS e Estimativa'!A98)</f>
        <v>6-85</v>
      </c>
      <c r="B225" s="190" t="str">
        <f>IF('DADOS e Estimativa'!B98="","",'DADOS e Estimativa'!B98)</f>
        <v>Slipt-Cassete  33.000 a 36.000 BTU's</v>
      </c>
      <c r="C225" s="191">
        <f>IF('DADOS e Estimativa'!C98="","",'DADOS e Estimativa'!C98)</f>
        <v>4</v>
      </c>
      <c r="D225" s="191" t="str">
        <f>IF('DADOS e Estimativa'!D98="","",'DADOS e Estimativa'!D98)</f>
        <v>unid.</v>
      </c>
      <c r="E225" s="192">
        <f>IF('DADOS e Estimativa'!E98&gt;0,IF(AND('DADOS e Estimativa'!$Z98&lt;='DADOS e Estimativa'!E98,'DADOS e Estimativa'!E98&lt;='DADOS e Estimativa'!$AA98),'DADOS e Estimativa'!E98,"excluído*"),"")</f>
        <v>9879.05</v>
      </c>
      <c r="F225" s="192" t="str">
        <f>IF('DADOS e Estimativa'!F98&gt;0,IF(AND('DADOS e Estimativa'!$Z98&lt;='DADOS e Estimativa'!F98,'DADOS e Estimativa'!F98&lt;='DADOS e Estimativa'!$AA98),'DADOS e Estimativa'!F98,"excluído*"),"")</f>
        <v>excluído*</v>
      </c>
      <c r="G225" s="192">
        <f>IF('DADOS e Estimativa'!G98&gt;0,IF(AND('DADOS e Estimativa'!$Z98&lt;='DADOS e Estimativa'!G98,'DADOS e Estimativa'!G98&lt;='DADOS e Estimativa'!$AA98),'DADOS e Estimativa'!G98,"excluído*"),"")</f>
        <v>9950</v>
      </c>
      <c r="H225" s="192">
        <f>IF('DADOS e Estimativa'!H98&gt;0,IF(AND('DADOS e Estimativa'!$Z98&lt;='DADOS e Estimativa'!H98,'DADOS e Estimativa'!H98&lt;='DADOS e Estimativa'!$AA98),'DADOS e Estimativa'!H98,"excluído*"),"")</f>
        <v>10299</v>
      </c>
      <c r="I225" s="192" t="str">
        <f>IF('DADOS e Estimativa'!I98&gt;0,IF(AND('DADOS e Estimativa'!$Z98&lt;='DADOS e Estimativa'!I98,'DADOS e Estimativa'!I98&lt;='DADOS e Estimativa'!$AA98),'DADOS e Estimativa'!I98,"excluído*"),"")</f>
        <v/>
      </c>
      <c r="J225" s="192">
        <f>IF('DADOS e Estimativa'!J98&gt;0,IF(AND('DADOS e Estimativa'!$Z98&lt;='DADOS e Estimativa'!J98,'DADOS e Estimativa'!J98&lt;='DADOS e Estimativa'!$AA98),'DADOS e Estimativa'!J98,"excluído*"),"")</f>
        <v>8688</v>
      </c>
      <c r="K225" s="192" t="str">
        <f>IF('DADOS e Estimativa'!K98&gt;0,IF(AND('DADOS e Estimativa'!$Z98&lt;='DADOS e Estimativa'!K98,'DADOS e Estimativa'!K98&lt;='DADOS e Estimativa'!$AA98),'DADOS e Estimativa'!K98,"excluído*"),"")</f>
        <v/>
      </c>
      <c r="L225" s="192" t="str">
        <f>IF('DADOS e Estimativa'!L98&gt;0,IF(AND('DADOS e Estimativa'!$Z98&lt;='DADOS e Estimativa'!L98,'DADOS e Estimativa'!L98&lt;='DADOS e Estimativa'!$AA98),'DADOS e Estimativa'!L98,"excluído*"),"")</f>
        <v/>
      </c>
      <c r="M225" s="192" t="str">
        <f>IF('DADOS e Estimativa'!M98&gt;0,IF(AND('DADOS e Estimativa'!$Z98&lt;='DADOS e Estimativa'!M98,'DADOS e Estimativa'!M98&lt;='DADOS e Estimativa'!$AA98),'DADOS e Estimativa'!M98,"excluído*"),"")</f>
        <v/>
      </c>
      <c r="N225" s="192" t="str">
        <f>IF('DADOS e Estimativa'!N98&gt;0,IF(AND('DADOS e Estimativa'!$Z98&lt;='DADOS e Estimativa'!N98,'DADOS e Estimativa'!N98&lt;='DADOS e Estimativa'!$AA98),'DADOS e Estimativa'!N98,"excluído*"),"")</f>
        <v/>
      </c>
      <c r="O225" s="192" t="str">
        <f>IF('DADOS e Estimativa'!O98&gt;0,IF(AND('DADOS e Estimativa'!$Z98&lt;='DADOS e Estimativa'!O98,'DADOS e Estimativa'!O98&lt;='DADOS e Estimativa'!$AA98),'DADOS e Estimativa'!O98,"excluído*"),"")</f>
        <v/>
      </c>
      <c r="P225" s="192" t="str">
        <f>IF('DADOS e Estimativa'!P98&gt;0,IF(AND('DADOS e Estimativa'!$Z98&lt;='DADOS e Estimativa'!P98,'DADOS e Estimativa'!P98&lt;='DADOS e Estimativa'!$AA98),'DADOS e Estimativa'!P98,"excluído*"),"")</f>
        <v/>
      </c>
      <c r="Q225" s="192" t="str">
        <f>IF('DADOS e Estimativa'!Q98&gt;0,IF(AND('DADOS e Estimativa'!$Z98&lt;='DADOS e Estimativa'!Q98,'DADOS e Estimativa'!Q98&lt;='DADOS e Estimativa'!$AA98),'DADOS e Estimativa'!Q98,"excluído*"),"")</f>
        <v/>
      </c>
      <c r="R225" s="192" t="str">
        <f>IF('DADOS e Estimativa'!R98&gt;0,IF(AND('DADOS e Estimativa'!$Z98&lt;='DADOS e Estimativa'!R98,'DADOS e Estimativa'!R98&lt;='DADOS e Estimativa'!$AA98),'DADOS e Estimativa'!R98,"excluído*"),"")</f>
        <v/>
      </c>
      <c r="S225" s="192" t="str">
        <f>IF('DADOS e Estimativa'!S98&gt;0,IF(AND('DADOS e Estimativa'!$Z98&lt;='DADOS e Estimativa'!S98,'DADOS e Estimativa'!S98&lt;='DADOS e Estimativa'!$AA98),'DADOS e Estimativa'!S98,"excluído*"),"")</f>
        <v/>
      </c>
      <c r="T225" s="192" t="str">
        <f>IF('DADOS e Estimativa'!T98&gt;0,IF(AND('DADOS e Estimativa'!$Z98&lt;='DADOS e Estimativa'!T98,'DADOS e Estimativa'!T98&lt;='DADOS e Estimativa'!$AA98),'DADOS e Estimativa'!T98,"excluído*"),"")</f>
        <v/>
      </c>
      <c r="U225" s="192" t="str">
        <f>IF('DADOS e Estimativa'!U98&gt;0,IF(AND('DADOS e Estimativa'!$Z98&lt;='DADOS e Estimativa'!U98,'DADOS e Estimativa'!U98&lt;='DADOS e Estimativa'!$AA98),'DADOS e Estimativa'!U98,"excluído*"),"")</f>
        <v/>
      </c>
      <c r="V225" s="192" t="str">
        <f>IF('DADOS e Estimativa'!V98&gt;0,IF(AND('DADOS e Estimativa'!$Z98&lt;='DADOS e Estimativa'!V98,'DADOS e Estimativa'!V98&lt;='DADOS e Estimativa'!$AA98),'DADOS e Estimativa'!V98,"excluído*"),"")</f>
        <v/>
      </c>
      <c r="W225" s="193" t="str">
        <f>IF('DADOS e Estimativa'!W98&gt;0,IF(AND('DADOS e Estimativa'!$Z98&lt;='DADOS e Estimativa'!W98,'DADOS e Estimativa'!W98&lt;='DADOS e Estimativa'!$AA98),'DADOS e Estimativa'!W98,"excluído*"),"")</f>
        <v/>
      </c>
      <c r="X225" s="166">
        <f t="shared" si="58"/>
        <v>9704.01</v>
      </c>
      <c r="Y225" s="167"/>
      <c r="Z225" s="209">
        <f t="shared" si="59"/>
        <v>38816.04</v>
      </c>
      <c r="AA225" s="167"/>
      <c r="AB225" s="169">
        <v>10109.86</v>
      </c>
      <c r="AC225" s="54">
        <f t="shared" si="60"/>
        <v>-0.04014397825</v>
      </c>
      <c r="AD225" s="170">
        <v>6.0</v>
      </c>
    </row>
    <row r="226">
      <c r="A226" s="201" t="str">
        <f>IF('DADOS e Estimativa'!A99="","",'DADOS e Estimativa'!A99)</f>
        <v>6-86</v>
      </c>
      <c r="B226" s="202" t="str">
        <f>IF('DADOS e Estimativa'!B99="","",'DADOS e Estimativa'!B99)</f>
        <v>Instalação item 85</v>
      </c>
      <c r="C226" s="203">
        <f>IF('DADOS e Estimativa'!C99="","",'DADOS e Estimativa'!C99)</f>
        <v>4</v>
      </c>
      <c r="D226" s="203" t="str">
        <f>IF('DADOS e Estimativa'!D99="","",'DADOS e Estimativa'!D99)</f>
        <v>unid.</v>
      </c>
      <c r="E226" s="204">
        <f>IF('DADOS e Estimativa'!E99&gt;0,IF(AND('DADOS e Estimativa'!$Z99&lt;='DADOS e Estimativa'!E99,'DADOS e Estimativa'!E99&lt;='DADOS e Estimativa'!$AA99),'DADOS e Estimativa'!E99,"excluído*"),"")</f>
        <v>3128.08</v>
      </c>
      <c r="F226" s="204" t="str">
        <f>IF('DADOS e Estimativa'!F99&gt;0,IF(AND('DADOS e Estimativa'!$Z99&lt;='DADOS e Estimativa'!F99,'DADOS e Estimativa'!F99&lt;='DADOS e Estimativa'!$AA99),'DADOS e Estimativa'!F99,"excluído*"),"")</f>
        <v>excluído*</v>
      </c>
      <c r="G226" s="204" t="str">
        <f>IF('DADOS e Estimativa'!G99&gt;0,IF(AND('DADOS e Estimativa'!$Z99&lt;='DADOS e Estimativa'!G99,'DADOS e Estimativa'!G99&lt;='DADOS e Estimativa'!$AA99),'DADOS e Estimativa'!G99,"excluído*"),"")</f>
        <v/>
      </c>
      <c r="H226" s="204" t="str">
        <f>IF('DADOS e Estimativa'!H99&gt;0,IF(AND('DADOS e Estimativa'!$Z99&lt;='DADOS e Estimativa'!H99,'DADOS e Estimativa'!H99&lt;='DADOS e Estimativa'!$AA99),'DADOS e Estimativa'!H99,"excluído*"),"")</f>
        <v/>
      </c>
      <c r="I226" s="204">
        <f>IF('DADOS e Estimativa'!I99&gt;0,IF(AND('DADOS e Estimativa'!$Z99&lt;='DADOS e Estimativa'!I99,'DADOS e Estimativa'!I99&lt;='DADOS e Estimativa'!$AA99),'DADOS e Estimativa'!I99,"excluído*"),"")</f>
        <v>1579</v>
      </c>
      <c r="J226" s="204" t="str">
        <f>IF('DADOS e Estimativa'!J99&gt;0,IF(AND('DADOS e Estimativa'!$Z99&lt;='DADOS e Estimativa'!J99,'DADOS e Estimativa'!J99&lt;='DADOS e Estimativa'!$AA99),'DADOS e Estimativa'!J99,"excluído*"),"")</f>
        <v/>
      </c>
      <c r="K226" s="204" t="str">
        <f>IF('DADOS e Estimativa'!K99&gt;0,IF(AND('DADOS e Estimativa'!$Z99&lt;='DADOS e Estimativa'!K99,'DADOS e Estimativa'!K99&lt;='DADOS e Estimativa'!$AA99),'DADOS e Estimativa'!K99,"excluído*"),"")</f>
        <v/>
      </c>
      <c r="L226" s="204" t="str">
        <f>IF('DADOS e Estimativa'!L99&gt;0,IF(AND('DADOS e Estimativa'!$Z99&lt;='DADOS e Estimativa'!L99,'DADOS e Estimativa'!L99&lt;='DADOS e Estimativa'!$AA99),'DADOS e Estimativa'!L99,"excluído*"),"")</f>
        <v/>
      </c>
      <c r="M226" s="204" t="str">
        <f>IF('DADOS e Estimativa'!M99&gt;0,IF(AND('DADOS e Estimativa'!$Z99&lt;='DADOS e Estimativa'!M99,'DADOS e Estimativa'!M99&lt;='DADOS e Estimativa'!$AA99),'DADOS e Estimativa'!M99,"excluído*"),"")</f>
        <v/>
      </c>
      <c r="N226" s="204" t="str">
        <f>IF('DADOS e Estimativa'!N99&gt;0,IF(AND('DADOS e Estimativa'!$Z99&lt;='DADOS e Estimativa'!N99,'DADOS e Estimativa'!N99&lt;='DADOS e Estimativa'!$AA99),'DADOS e Estimativa'!N99,"excluído*"),"")</f>
        <v/>
      </c>
      <c r="O226" s="204" t="str">
        <f>IF('DADOS e Estimativa'!O99&gt;0,IF(AND('DADOS e Estimativa'!$Z99&lt;='DADOS e Estimativa'!O99,'DADOS e Estimativa'!O99&lt;='DADOS e Estimativa'!$AA99),'DADOS e Estimativa'!O99,"excluído*"),"")</f>
        <v/>
      </c>
      <c r="P226" s="204" t="str">
        <f>IF('DADOS e Estimativa'!P99&gt;0,IF(AND('DADOS e Estimativa'!$Z99&lt;='DADOS e Estimativa'!P99,'DADOS e Estimativa'!P99&lt;='DADOS e Estimativa'!$AA99),'DADOS e Estimativa'!P99,"excluído*"),"")</f>
        <v/>
      </c>
      <c r="Q226" s="204" t="str">
        <f>IF('DADOS e Estimativa'!Q99&gt;0,IF(AND('DADOS e Estimativa'!$Z99&lt;='DADOS e Estimativa'!Q99,'DADOS e Estimativa'!Q99&lt;='DADOS e Estimativa'!$AA99),'DADOS e Estimativa'!Q99,"excluído*"),"")</f>
        <v/>
      </c>
      <c r="R226" s="204" t="str">
        <f>IF('DADOS e Estimativa'!R99&gt;0,IF(AND('DADOS e Estimativa'!$Z99&lt;='DADOS e Estimativa'!R99,'DADOS e Estimativa'!R99&lt;='DADOS e Estimativa'!$AA99),'DADOS e Estimativa'!R99,"excluído*"),"")</f>
        <v/>
      </c>
      <c r="S226" s="204" t="str">
        <f>IF('DADOS e Estimativa'!S99&gt;0,IF(AND('DADOS e Estimativa'!$Z99&lt;='DADOS e Estimativa'!S99,'DADOS e Estimativa'!S99&lt;='DADOS e Estimativa'!$AA99),'DADOS e Estimativa'!S99,"excluído*"),"")</f>
        <v/>
      </c>
      <c r="T226" s="204" t="str">
        <f>IF('DADOS e Estimativa'!T99&gt;0,IF(AND('DADOS e Estimativa'!$Z99&lt;='DADOS e Estimativa'!T99,'DADOS e Estimativa'!T99&lt;='DADOS e Estimativa'!$AA99),'DADOS e Estimativa'!T99,"excluído*"),"")</f>
        <v/>
      </c>
      <c r="U226" s="204" t="str">
        <f>IF('DADOS e Estimativa'!U99&gt;0,IF(AND('DADOS e Estimativa'!$Z99&lt;='DADOS e Estimativa'!U99,'DADOS e Estimativa'!U99&lt;='DADOS e Estimativa'!$AA99),'DADOS e Estimativa'!U99,"excluído*"),"")</f>
        <v/>
      </c>
      <c r="V226" s="204" t="str">
        <f>IF('DADOS e Estimativa'!V99&gt;0,IF(AND('DADOS e Estimativa'!$Z99&lt;='DADOS e Estimativa'!V99,'DADOS e Estimativa'!V99&lt;='DADOS e Estimativa'!$AA99),'DADOS e Estimativa'!V99,"excluído*"),"")</f>
        <v/>
      </c>
      <c r="W226" s="205" t="str">
        <f>IF('DADOS e Estimativa'!W99&gt;0,IF(AND('DADOS e Estimativa'!$Z99&lt;='DADOS e Estimativa'!W99,'DADOS e Estimativa'!W99&lt;='DADOS e Estimativa'!$AA99),'DADOS e Estimativa'!W99,"excluído*"),"")</f>
        <v/>
      </c>
      <c r="X226" s="166">
        <f t="shared" si="58"/>
        <v>2353.54</v>
      </c>
      <c r="Y226" s="167"/>
      <c r="Z226" s="206">
        <f t="shared" si="59"/>
        <v>9414.16</v>
      </c>
      <c r="AA226" s="207"/>
      <c r="AB226" s="169">
        <v>3282.73</v>
      </c>
      <c r="AC226" s="54">
        <f t="shared" si="60"/>
        <v>-0.2830540434</v>
      </c>
      <c r="AD226" s="170">
        <v>6.0</v>
      </c>
    </row>
    <row r="227" ht="19.5" customHeight="1">
      <c r="A227" s="182"/>
      <c r="B227" s="85" t="str">
        <f>B100</f>
        <v>Circunscrição VII</v>
      </c>
      <c r="C227" s="86"/>
      <c r="D227" s="86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148"/>
      <c r="Y227" s="148"/>
      <c r="Z227" s="148"/>
      <c r="AA227" s="149"/>
      <c r="AC227" s="70"/>
    </row>
    <row r="228">
      <c r="A228" s="183" t="str">
        <f>IF('DADOS e Estimativa'!A101="","",'DADOS e Estimativa'!A101)</f>
        <v>7-87</v>
      </c>
      <c r="B228" s="184" t="str">
        <f>IF('DADOS e Estimativa'!B101="","",'DADOS e Estimativa'!B101)</f>
        <v>Split Hi-Wall 12.000 BTU's</v>
      </c>
      <c r="C228" s="185">
        <f>IF('DADOS e Estimativa'!C101="","",'DADOS e Estimativa'!C101)</f>
        <v>2</v>
      </c>
      <c r="D228" s="185" t="str">
        <f>IF('DADOS e Estimativa'!D101="","",'DADOS e Estimativa'!D101)</f>
        <v>unid.</v>
      </c>
      <c r="E228" s="186">
        <f>IF('DADOS e Estimativa'!E101&gt;0,IF(AND('DADOS e Estimativa'!$Z101&lt;='DADOS e Estimativa'!E101,'DADOS e Estimativa'!E101&lt;='DADOS e Estimativa'!$AA101),'DADOS e Estimativa'!E101,"excluído*"),"")</f>
        <v>1846.05</v>
      </c>
      <c r="F228" s="186" t="str">
        <f>IF('DADOS e Estimativa'!F101&gt;0,IF(AND('DADOS e Estimativa'!$Z101&lt;='DADOS e Estimativa'!F101,'DADOS e Estimativa'!F101&lt;='DADOS e Estimativa'!$AA101),'DADOS e Estimativa'!F101,"excluído*"),"")</f>
        <v>excluído*</v>
      </c>
      <c r="G228" s="186">
        <f>IF('DADOS e Estimativa'!G101&gt;0,IF(AND('DADOS e Estimativa'!$Z101&lt;='DADOS e Estimativa'!G101,'DADOS e Estimativa'!G101&lt;='DADOS e Estimativa'!$AA101),'DADOS e Estimativa'!G101,"excluído*"),"")</f>
        <v>1875</v>
      </c>
      <c r="H228" s="186">
        <f>IF('DADOS e Estimativa'!H101&gt;0,IF(AND('DADOS e Estimativa'!$Z101&lt;='DADOS e Estimativa'!H101,'DADOS e Estimativa'!H101&lt;='DADOS e Estimativa'!$AA101),'DADOS e Estimativa'!H101,"excluído*"),"")</f>
        <v>1729</v>
      </c>
      <c r="I228" s="186" t="str">
        <f>IF('DADOS e Estimativa'!I101&gt;0,IF(AND('DADOS e Estimativa'!$Z101&lt;='DADOS e Estimativa'!I101,'DADOS e Estimativa'!I101&lt;='DADOS e Estimativa'!$AA101),'DADOS e Estimativa'!I101,"excluído*"),"")</f>
        <v/>
      </c>
      <c r="J228" s="186">
        <f>IF('DADOS e Estimativa'!J101&gt;0,IF(AND('DADOS e Estimativa'!$Z101&lt;='DADOS e Estimativa'!J101,'DADOS e Estimativa'!J101&lt;='DADOS e Estimativa'!$AA101),'DADOS e Estimativa'!J101,"excluído*"),"")</f>
        <v>1541.5</v>
      </c>
      <c r="K228" s="186" t="str">
        <f>IF('DADOS e Estimativa'!K101&gt;0,IF(AND('DADOS e Estimativa'!$Z101&lt;='DADOS e Estimativa'!K101,'DADOS e Estimativa'!K101&lt;='DADOS e Estimativa'!$AA101),'DADOS e Estimativa'!K101,"excluído*"),"")</f>
        <v/>
      </c>
      <c r="L228" s="186" t="str">
        <f>IF('DADOS e Estimativa'!L101&gt;0,IF(AND('DADOS e Estimativa'!$Z101&lt;='DADOS e Estimativa'!L101,'DADOS e Estimativa'!L101&lt;='DADOS e Estimativa'!$AA101),'DADOS e Estimativa'!L101,"excluído*"),"")</f>
        <v/>
      </c>
      <c r="M228" s="186" t="str">
        <f>IF('DADOS e Estimativa'!M101&gt;0,IF(AND('DADOS e Estimativa'!$Z101&lt;='DADOS e Estimativa'!M101,'DADOS e Estimativa'!M101&lt;='DADOS e Estimativa'!$AA101),'DADOS e Estimativa'!M101,"excluído*"),"")</f>
        <v/>
      </c>
      <c r="N228" s="186" t="str">
        <f>IF('DADOS e Estimativa'!N101&gt;0,IF(AND('DADOS e Estimativa'!$Z101&lt;='DADOS e Estimativa'!N101,'DADOS e Estimativa'!N101&lt;='DADOS e Estimativa'!$AA101),'DADOS e Estimativa'!N101,"excluído*"),"")</f>
        <v/>
      </c>
      <c r="O228" s="186" t="str">
        <f>IF('DADOS e Estimativa'!O101&gt;0,IF(AND('DADOS e Estimativa'!$Z101&lt;='DADOS e Estimativa'!O101,'DADOS e Estimativa'!O101&lt;='DADOS e Estimativa'!$AA101),'DADOS e Estimativa'!O101,"excluído*"),"")</f>
        <v/>
      </c>
      <c r="P228" s="186" t="str">
        <f>IF('DADOS e Estimativa'!P101&gt;0,IF(AND('DADOS e Estimativa'!$Z101&lt;='DADOS e Estimativa'!P101,'DADOS e Estimativa'!P101&lt;='DADOS e Estimativa'!$AA101),'DADOS e Estimativa'!P101,"excluído*"),"")</f>
        <v/>
      </c>
      <c r="Q228" s="186" t="str">
        <f>IF('DADOS e Estimativa'!Q101&gt;0,IF(AND('DADOS e Estimativa'!$Z101&lt;='DADOS e Estimativa'!Q101,'DADOS e Estimativa'!Q101&lt;='DADOS e Estimativa'!$AA101),'DADOS e Estimativa'!Q101,"excluído*"),"")</f>
        <v/>
      </c>
      <c r="R228" s="186" t="str">
        <f>IF('DADOS e Estimativa'!R101&gt;0,IF(AND('DADOS e Estimativa'!$Z101&lt;='DADOS e Estimativa'!R101,'DADOS e Estimativa'!R101&lt;='DADOS e Estimativa'!$AA101),'DADOS e Estimativa'!R101,"excluído*"),"")</f>
        <v/>
      </c>
      <c r="S228" s="186" t="str">
        <f>IF('DADOS e Estimativa'!S101&gt;0,IF(AND('DADOS e Estimativa'!$Z101&lt;='DADOS e Estimativa'!S101,'DADOS e Estimativa'!S101&lt;='DADOS e Estimativa'!$AA101),'DADOS e Estimativa'!S101,"excluído*"),"")</f>
        <v/>
      </c>
      <c r="T228" s="186" t="str">
        <f>IF('DADOS e Estimativa'!T101&gt;0,IF(AND('DADOS e Estimativa'!$Z101&lt;='DADOS e Estimativa'!T101,'DADOS e Estimativa'!T101&lt;='DADOS e Estimativa'!$AA101),'DADOS e Estimativa'!T101,"excluído*"),"")</f>
        <v/>
      </c>
      <c r="U228" s="186" t="str">
        <f>IF('DADOS e Estimativa'!U101&gt;0,IF(AND('DADOS e Estimativa'!$Z101&lt;='DADOS e Estimativa'!U101,'DADOS e Estimativa'!U101&lt;='DADOS e Estimativa'!$AA101),'DADOS e Estimativa'!U101,"excluído*"),"")</f>
        <v/>
      </c>
      <c r="V228" s="186" t="str">
        <f>IF('DADOS e Estimativa'!V101&gt;0,IF(AND('DADOS e Estimativa'!$Z101&lt;='DADOS e Estimativa'!V101,'DADOS e Estimativa'!V101&lt;='DADOS e Estimativa'!$AA101),'DADOS e Estimativa'!V101,"excluído*"),"")</f>
        <v/>
      </c>
      <c r="W228" s="187" t="str">
        <f>IF('DADOS e Estimativa'!W101&gt;0,IF(AND('DADOS e Estimativa'!$Z101&lt;='DADOS e Estimativa'!W101,'DADOS e Estimativa'!W101&lt;='DADOS e Estimativa'!$AA101),'DADOS e Estimativa'!W101,"excluído*"),"")</f>
        <v/>
      </c>
      <c r="X228" s="156">
        <f t="shared" ref="X228:X241" si="61">IF(SUM(E228:M228)&gt;0,ROUND(AVERAGE(E228:M228),2),"")</f>
        <v>1747.89</v>
      </c>
      <c r="Y228" s="157"/>
      <c r="Z228" s="188">
        <f t="shared" ref="Z228:Z241" si="62">IF(X228&lt;&gt;"",X228*C228,"")</f>
        <v>3495.78</v>
      </c>
      <c r="AA228" s="157"/>
      <c r="AB228" s="169">
        <v>1889.12</v>
      </c>
      <c r="AC228" s="54">
        <f t="shared" ref="AC228:AC241" si="63">X228/AB228-1</f>
        <v>-0.07475967646</v>
      </c>
      <c r="AD228" s="170">
        <v>7.0</v>
      </c>
    </row>
    <row r="229">
      <c r="A229" s="189" t="str">
        <f>IF('DADOS e Estimativa'!A102="","",'DADOS e Estimativa'!A102)</f>
        <v>7-88</v>
      </c>
      <c r="B229" s="190" t="str">
        <f>IF('DADOS e Estimativa'!B102="","",'DADOS e Estimativa'!B102)</f>
        <v>Instalação item 87</v>
      </c>
      <c r="C229" s="191">
        <f>IF('DADOS e Estimativa'!C102="","",'DADOS e Estimativa'!C102)</f>
        <v>2</v>
      </c>
      <c r="D229" s="191" t="str">
        <f>IF('DADOS e Estimativa'!D102="","",'DADOS e Estimativa'!D102)</f>
        <v>unid.</v>
      </c>
      <c r="E229" s="192">
        <f>IF('DADOS e Estimativa'!E102&gt;0,IF(AND('DADOS e Estimativa'!$Z102&lt;='DADOS e Estimativa'!E102,'DADOS e Estimativa'!E102&lt;='DADOS e Estimativa'!$AA102),'DADOS e Estimativa'!E102,"excluído*"),"")</f>
        <v>2468.48</v>
      </c>
      <c r="F229" s="192" t="str">
        <f>IF('DADOS e Estimativa'!F102&gt;0,IF(AND('DADOS e Estimativa'!$Z102&lt;='DADOS e Estimativa'!F102,'DADOS e Estimativa'!F102&lt;='DADOS e Estimativa'!$AA102),'DADOS e Estimativa'!F102,"excluído*"),"")</f>
        <v>excluído*</v>
      </c>
      <c r="G229" s="192" t="str">
        <f>IF('DADOS e Estimativa'!G102&gt;0,IF(AND('DADOS e Estimativa'!$Z102&lt;='DADOS e Estimativa'!G102,'DADOS e Estimativa'!G102&lt;='DADOS e Estimativa'!$AA102),'DADOS e Estimativa'!G102,"excluído*"),"")</f>
        <v/>
      </c>
      <c r="H229" s="192" t="str">
        <f>IF('DADOS e Estimativa'!H102&gt;0,IF(AND('DADOS e Estimativa'!$Z102&lt;='DADOS e Estimativa'!H102,'DADOS e Estimativa'!H102&lt;='DADOS e Estimativa'!$AA102),'DADOS e Estimativa'!H102,"excluído*"),"")</f>
        <v/>
      </c>
      <c r="I229" s="192" t="str">
        <f>IF('DADOS e Estimativa'!I102&gt;0,IF(AND('DADOS e Estimativa'!$Z102&lt;='DADOS e Estimativa'!I102,'DADOS e Estimativa'!I102&lt;='DADOS e Estimativa'!$AA102),'DADOS e Estimativa'!I102,"excluído*"),"")</f>
        <v/>
      </c>
      <c r="J229" s="192">
        <f>IF('DADOS e Estimativa'!J102&gt;0,IF(AND('DADOS e Estimativa'!$Z102&lt;='DADOS e Estimativa'!J102,'DADOS e Estimativa'!J102&lt;='DADOS e Estimativa'!$AA102),'DADOS e Estimativa'!J102,"excluído*"),"")</f>
        <v>640</v>
      </c>
      <c r="K229" s="192">
        <f>IF('DADOS e Estimativa'!K102&gt;0,IF(AND('DADOS e Estimativa'!$Z102&lt;='DADOS e Estimativa'!K102,'DADOS e Estimativa'!K102&lt;='DADOS e Estimativa'!$AA102),'DADOS e Estimativa'!K102,"excluído*"),"")</f>
        <v>835</v>
      </c>
      <c r="L229" s="192" t="str">
        <f>IF('DADOS e Estimativa'!L102&gt;0,IF(AND('DADOS e Estimativa'!$Z102&lt;='DADOS e Estimativa'!L102,'DADOS e Estimativa'!L102&lt;='DADOS e Estimativa'!$AA102),'DADOS e Estimativa'!L102,"excluído*"),"")</f>
        <v/>
      </c>
      <c r="M229" s="192" t="str">
        <f>IF('DADOS e Estimativa'!M102&gt;0,IF(AND('DADOS e Estimativa'!$Z102&lt;='DADOS e Estimativa'!M102,'DADOS e Estimativa'!M102&lt;='DADOS e Estimativa'!$AA102),'DADOS e Estimativa'!M102,"excluído*"),"")</f>
        <v/>
      </c>
      <c r="N229" s="192" t="str">
        <f>IF('DADOS e Estimativa'!N102&gt;0,IF(AND('DADOS e Estimativa'!$Z102&lt;='DADOS e Estimativa'!N102,'DADOS e Estimativa'!N102&lt;='DADOS e Estimativa'!$AA102),'DADOS e Estimativa'!N102,"excluído*"),"")</f>
        <v/>
      </c>
      <c r="O229" s="192" t="str">
        <f>IF('DADOS e Estimativa'!O102&gt;0,IF(AND('DADOS e Estimativa'!$Z102&lt;='DADOS e Estimativa'!O102,'DADOS e Estimativa'!O102&lt;='DADOS e Estimativa'!$AA102),'DADOS e Estimativa'!O102,"excluído*"),"")</f>
        <v/>
      </c>
      <c r="P229" s="192" t="str">
        <f>IF('DADOS e Estimativa'!P102&gt;0,IF(AND('DADOS e Estimativa'!$Z102&lt;='DADOS e Estimativa'!P102,'DADOS e Estimativa'!P102&lt;='DADOS e Estimativa'!$AA102),'DADOS e Estimativa'!P102,"excluído*"),"")</f>
        <v/>
      </c>
      <c r="Q229" s="192" t="str">
        <f>IF('DADOS e Estimativa'!Q102&gt;0,IF(AND('DADOS e Estimativa'!$Z102&lt;='DADOS e Estimativa'!Q102,'DADOS e Estimativa'!Q102&lt;='DADOS e Estimativa'!$AA102),'DADOS e Estimativa'!Q102,"excluído*"),"")</f>
        <v/>
      </c>
      <c r="R229" s="192" t="str">
        <f>IF('DADOS e Estimativa'!R102&gt;0,IF(AND('DADOS e Estimativa'!$Z102&lt;='DADOS e Estimativa'!R102,'DADOS e Estimativa'!R102&lt;='DADOS e Estimativa'!$AA102),'DADOS e Estimativa'!R102,"excluído*"),"")</f>
        <v/>
      </c>
      <c r="S229" s="192" t="str">
        <f>IF('DADOS e Estimativa'!S102&gt;0,IF(AND('DADOS e Estimativa'!$Z102&lt;='DADOS e Estimativa'!S102,'DADOS e Estimativa'!S102&lt;='DADOS e Estimativa'!$AA102),'DADOS e Estimativa'!S102,"excluído*"),"")</f>
        <v/>
      </c>
      <c r="T229" s="192" t="str">
        <f>IF('DADOS e Estimativa'!T102&gt;0,IF(AND('DADOS e Estimativa'!$Z102&lt;='DADOS e Estimativa'!T102,'DADOS e Estimativa'!T102&lt;='DADOS e Estimativa'!$AA102),'DADOS e Estimativa'!T102,"excluído*"),"")</f>
        <v/>
      </c>
      <c r="U229" s="192" t="str">
        <f>IF('DADOS e Estimativa'!U102&gt;0,IF(AND('DADOS e Estimativa'!$Z102&lt;='DADOS e Estimativa'!U102,'DADOS e Estimativa'!U102&lt;='DADOS e Estimativa'!$AA102),'DADOS e Estimativa'!U102,"excluído*"),"")</f>
        <v/>
      </c>
      <c r="V229" s="192" t="str">
        <f>IF('DADOS e Estimativa'!V102&gt;0,IF(AND('DADOS e Estimativa'!$Z102&lt;='DADOS e Estimativa'!V102,'DADOS e Estimativa'!V102&lt;='DADOS e Estimativa'!$AA102),'DADOS e Estimativa'!V102,"excluído*"),"")</f>
        <v/>
      </c>
      <c r="W229" s="208" t="str">
        <f>IF('DADOS e Estimativa'!W102&gt;0,IF(AND('DADOS e Estimativa'!$Z102&lt;='DADOS e Estimativa'!W102,'DADOS e Estimativa'!W102&lt;='DADOS e Estimativa'!$AA102),'DADOS e Estimativa'!W102,"excluído*"),"")</f>
        <v/>
      </c>
      <c r="X229" s="166">
        <f t="shared" si="61"/>
        <v>1314.49</v>
      </c>
      <c r="Y229" s="167"/>
      <c r="Z229" s="209">
        <f t="shared" si="62"/>
        <v>2628.98</v>
      </c>
      <c r="AA229" s="167"/>
      <c r="AB229" s="169">
        <v>650.0</v>
      </c>
      <c r="AC229" s="54">
        <f t="shared" si="63"/>
        <v>1.022292308</v>
      </c>
      <c r="AD229" s="170">
        <v>7.0</v>
      </c>
    </row>
    <row r="230">
      <c r="A230" s="195" t="str">
        <f>IF('DADOS e Estimativa'!A103="","",'DADOS e Estimativa'!A103)</f>
        <v>7-89</v>
      </c>
      <c r="B230" s="196" t="str">
        <f>IF('DADOS e Estimativa'!B103="","",'DADOS e Estimativa'!B103)</f>
        <v>Split Hi-Wall 18.000 BTU's</v>
      </c>
      <c r="C230" s="197">
        <f>IF('DADOS e Estimativa'!C103="","",'DADOS e Estimativa'!C103)</f>
        <v>6</v>
      </c>
      <c r="D230" s="197" t="str">
        <f>IF('DADOS e Estimativa'!D103="","",'DADOS e Estimativa'!D103)</f>
        <v>unid.</v>
      </c>
      <c r="E230" s="198">
        <f>IF('DADOS e Estimativa'!E103&gt;0,IF(AND('DADOS e Estimativa'!$Z103&lt;='DADOS e Estimativa'!E103,'DADOS e Estimativa'!E103&lt;='DADOS e Estimativa'!$AA103),'DADOS e Estimativa'!E103,"excluído*"),"")</f>
        <v>2136.55</v>
      </c>
      <c r="F230" s="198" t="str">
        <f>IF('DADOS e Estimativa'!F103&gt;0,IF(AND('DADOS e Estimativa'!$Z103&lt;='DADOS e Estimativa'!F103,'DADOS e Estimativa'!F103&lt;='DADOS e Estimativa'!$AA103),'DADOS e Estimativa'!F103,"excluído*"),"")</f>
        <v>excluído*</v>
      </c>
      <c r="G230" s="198">
        <f>IF('DADOS e Estimativa'!G103&gt;0,IF(AND('DADOS e Estimativa'!$Z103&lt;='DADOS e Estimativa'!G103,'DADOS e Estimativa'!G103&lt;='DADOS e Estimativa'!$AA103),'DADOS e Estimativa'!G103,"excluído*"),"")</f>
        <v>2890</v>
      </c>
      <c r="H230" s="198">
        <f>IF('DADOS e Estimativa'!H103&gt;0,IF(AND('DADOS e Estimativa'!$Z103&lt;='DADOS e Estimativa'!H103,'DADOS e Estimativa'!H103&lt;='DADOS e Estimativa'!$AA103),'DADOS e Estimativa'!H103,"excluído*"),"")</f>
        <v>2989</v>
      </c>
      <c r="I230" s="198" t="str">
        <f>IF('DADOS e Estimativa'!I103&gt;0,IF(AND('DADOS e Estimativa'!$Z103&lt;='DADOS e Estimativa'!I103,'DADOS e Estimativa'!I103&lt;='DADOS e Estimativa'!$AA103),'DADOS e Estimativa'!I103,"excluído*"),"")</f>
        <v/>
      </c>
      <c r="J230" s="198" t="str">
        <f>IF('DADOS e Estimativa'!J103&gt;0,IF(AND('DADOS e Estimativa'!$Z103&lt;='DADOS e Estimativa'!J103,'DADOS e Estimativa'!J103&lt;='DADOS e Estimativa'!$AA103),'DADOS e Estimativa'!J103,"excluído*"),"")</f>
        <v/>
      </c>
      <c r="K230" s="198" t="str">
        <f>IF('DADOS e Estimativa'!K103&gt;0,IF(AND('DADOS e Estimativa'!$Z103&lt;='DADOS e Estimativa'!K103,'DADOS e Estimativa'!K103&lt;='DADOS e Estimativa'!$AA103),'DADOS e Estimativa'!K103,"excluído*"),"")</f>
        <v/>
      </c>
      <c r="L230" s="198" t="str">
        <f>IF('DADOS e Estimativa'!L103&gt;0,IF(AND('DADOS e Estimativa'!$Z103&lt;='DADOS e Estimativa'!L103,'DADOS e Estimativa'!L103&lt;='DADOS e Estimativa'!$AA103),'DADOS e Estimativa'!L103,"excluído*"),"")</f>
        <v/>
      </c>
      <c r="M230" s="198" t="str">
        <f>IF('DADOS e Estimativa'!M103&gt;0,IF(AND('DADOS e Estimativa'!$Z103&lt;='DADOS e Estimativa'!M103,'DADOS e Estimativa'!M103&lt;='DADOS e Estimativa'!$AA103),'DADOS e Estimativa'!M103,"excluído*"),"")</f>
        <v/>
      </c>
      <c r="N230" s="198" t="str">
        <f>IF('DADOS e Estimativa'!N103&gt;0,IF(AND('DADOS e Estimativa'!$Z103&lt;='DADOS e Estimativa'!N103,'DADOS e Estimativa'!N103&lt;='DADOS e Estimativa'!$AA103),'DADOS e Estimativa'!N103,"excluído*"),"")</f>
        <v/>
      </c>
      <c r="O230" s="198" t="str">
        <f>IF('DADOS e Estimativa'!O103&gt;0,IF(AND('DADOS e Estimativa'!$Z103&lt;='DADOS e Estimativa'!O103,'DADOS e Estimativa'!O103&lt;='DADOS e Estimativa'!$AA103),'DADOS e Estimativa'!O103,"excluído*"),"")</f>
        <v/>
      </c>
      <c r="P230" s="198" t="str">
        <f>IF('DADOS e Estimativa'!P103&gt;0,IF(AND('DADOS e Estimativa'!$Z103&lt;='DADOS e Estimativa'!P103,'DADOS e Estimativa'!P103&lt;='DADOS e Estimativa'!$AA103),'DADOS e Estimativa'!P103,"excluído*"),"")</f>
        <v/>
      </c>
      <c r="Q230" s="198" t="str">
        <f>IF('DADOS e Estimativa'!Q103&gt;0,IF(AND('DADOS e Estimativa'!$Z103&lt;='DADOS e Estimativa'!Q103,'DADOS e Estimativa'!Q103&lt;='DADOS e Estimativa'!$AA103),'DADOS e Estimativa'!Q103,"excluído*"),"")</f>
        <v/>
      </c>
      <c r="R230" s="198" t="str">
        <f>IF('DADOS e Estimativa'!R103&gt;0,IF(AND('DADOS e Estimativa'!$Z103&lt;='DADOS e Estimativa'!R103,'DADOS e Estimativa'!R103&lt;='DADOS e Estimativa'!$AA103),'DADOS e Estimativa'!R103,"excluído*"),"")</f>
        <v/>
      </c>
      <c r="S230" s="198" t="str">
        <f>IF('DADOS e Estimativa'!S103&gt;0,IF(AND('DADOS e Estimativa'!$Z103&lt;='DADOS e Estimativa'!S103,'DADOS e Estimativa'!S103&lt;='DADOS e Estimativa'!$AA103),'DADOS e Estimativa'!S103,"excluído*"),"")</f>
        <v/>
      </c>
      <c r="T230" s="198" t="str">
        <f>IF('DADOS e Estimativa'!T103&gt;0,IF(AND('DADOS e Estimativa'!$Z103&lt;='DADOS e Estimativa'!T103,'DADOS e Estimativa'!T103&lt;='DADOS e Estimativa'!$AA103),'DADOS e Estimativa'!T103,"excluído*"),"")</f>
        <v/>
      </c>
      <c r="U230" s="198" t="str">
        <f>IF('DADOS e Estimativa'!U103&gt;0,IF(AND('DADOS e Estimativa'!$Z103&lt;='DADOS e Estimativa'!U103,'DADOS e Estimativa'!U103&lt;='DADOS e Estimativa'!$AA103),'DADOS e Estimativa'!U103,"excluído*"),"")</f>
        <v/>
      </c>
      <c r="V230" s="198" t="str">
        <f>IF('DADOS e Estimativa'!V103&gt;0,IF(AND('DADOS e Estimativa'!$Z103&lt;='DADOS e Estimativa'!V103,'DADOS e Estimativa'!V103&lt;='DADOS e Estimativa'!$AA103),'DADOS e Estimativa'!V103,"excluído*"),"")</f>
        <v/>
      </c>
      <c r="W230" s="199" t="str">
        <f>IF('DADOS e Estimativa'!W103&gt;0,IF(AND('DADOS e Estimativa'!$Z103&lt;='DADOS e Estimativa'!W103,'DADOS e Estimativa'!W103&lt;='DADOS e Estimativa'!$AA103),'DADOS e Estimativa'!W103,"excluído*"),"")</f>
        <v/>
      </c>
      <c r="X230" s="177">
        <f t="shared" si="61"/>
        <v>2671.85</v>
      </c>
      <c r="Y230" s="167"/>
      <c r="Z230" s="210">
        <f t="shared" si="62"/>
        <v>16031.1</v>
      </c>
      <c r="AA230" s="142"/>
      <c r="AB230" s="169">
        <v>2488.45</v>
      </c>
      <c r="AC230" s="54">
        <f t="shared" si="63"/>
        <v>0.07370049629</v>
      </c>
      <c r="AD230" s="170">
        <v>7.0</v>
      </c>
    </row>
    <row r="231">
      <c r="A231" s="195" t="str">
        <f>IF('DADOS e Estimativa'!A104="","",'DADOS e Estimativa'!A104)</f>
        <v>7-90</v>
      </c>
      <c r="B231" s="196" t="str">
        <f>IF('DADOS e Estimativa'!B104="","",'DADOS e Estimativa'!B104)</f>
        <v>Instalação item 89</v>
      </c>
      <c r="C231" s="197">
        <f>IF('DADOS e Estimativa'!C104="","",'DADOS e Estimativa'!C104)</f>
        <v>6</v>
      </c>
      <c r="D231" s="197" t="str">
        <f>IF('DADOS e Estimativa'!D104="","",'DADOS e Estimativa'!D104)</f>
        <v>unid.</v>
      </c>
      <c r="E231" s="198">
        <f>IF('DADOS e Estimativa'!E104&gt;0,IF(AND('DADOS e Estimativa'!$Z104&lt;='DADOS e Estimativa'!E104,'DADOS e Estimativa'!E104&lt;='DADOS e Estimativa'!$AA104),'DADOS e Estimativa'!E104,"excluído*"),"")</f>
        <v>2468.48</v>
      </c>
      <c r="F231" s="198" t="str">
        <f>IF('DADOS e Estimativa'!F104&gt;0,IF(AND('DADOS e Estimativa'!$Z104&lt;='DADOS e Estimativa'!F104,'DADOS e Estimativa'!F104&lt;='DADOS e Estimativa'!$AA104),'DADOS e Estimativa'!F104,"excluído*"),"")</f>
        <v>excluído*</v>
      </c>
      <c r="G231" s="198" t="str">
        <f>IF('DADOS e Estimativa'!G104&gt;0,IF(AND('DADOS e Estimativa'!$Z104&lt;='DADOS e Estimativa'!G104,'DADOS e Estimativa'!G104&lt;='DADOS e Estimativa'!$AA104),'DADOS e Estimativa'!G104,"excluído*"),"")</f>
        <v/>
      </c>
      <c r="H231" s="198" t="str">
        <f>IF('DADOS e Estimativa'!H104&gt;0,IF(AND('DADOS e Estimativa'!$Z104&lt;='DADOS e Estimativa'!H104,'DADOS e Estimativa'!H104&lt;='DADOS e Estimativa'!$AA104),'DADOS e Estimativa'!H104,"excluído*"),"")</f>
        <v/>
      </c>
      <c r="I231" s="198" t="str">
        <f>IF('DADOS e Estimativa'!I104&gt;0,IF(AND('DADOS e Estimativa'!$Z104&lt;='DADOS e Estimativa'!I104,'DADOS e Estimativa'!I104&lt;='DADOS e Estimativa'!$AA104),'DADOS e Estimativa'!I104,"excluído*"),"")</f>
        <v/>
      </c>
      <c r="J231" s="198">
        <f>IF('DADOS e Estimativa'!J104&gt;0,IF(AND('DADOS e Estimativa'!$Z104&lt;='DADOS e Estimativa'!J104,'DADOS e Estimativa'!J104&lt;='DADOS e Estimativa'!$AA104),'DADOS e Estimativa'!J104,"excluído*"),"")</f>
        <v>750</v>
      </c>
      <c r="K231" s="198">
        <f>IF('DADOS e Estimativa'!K104&gt;0,IF(AND('DADOS e Estimativa'!$Z104&lt;='DADOS e Estimativa'!K104,'DADOS e Estimativa'!K104&lt;='DADOS e Estimativa'!$AA104),'DADOS e Estimativa'!K104,"excluído*"),"")</f>
        <v>835</v>
      </c>
      <c r="L231" s="198" t="str">
        <f>IF('DADOS e Estimativa'!L104&gt;0,IF(AND('DADOS e Estimativa'!$Z104&lt;='DADOS e Estimativa'!L104,'DADOS e Estimativa'!L104&lt;='DADOS e Estimativa'!$AA104),'DADOS e Estimativa'!L104,"excluído*"),"")</f>
        <v/>
      </c>
      <c r="M231" s="198" t="str">
        <f>IF('DADOS e Estimativa'!M104&gt;0,IF(AND('DADOS e Estimativa'!$Z104&lt;='DADOS e Estimativa'!M104,'DADOS e Estimativa'!M104&lt;='DADOS e Estimativa'!$AA104),'DADOS e Estimativa'!M104,"excluído*"),"")</f>
        <v/>
      </c>
      <c r="N231" s="198" t="str">
        <f>IF('DADOS e Estimativa'!N104&gt;0,IF(AND('DADOS e Estimativa'!$Z104&lt;='DADOS e Estimativa'!N104,'DADOS e Estimativa'!N104&lt;='DADOS e Estimativa'!$AA104),'DADOS e Estimativa'!N104,"excluído*"),"")</f>
        <v/>
      </c>
      <c r="O231" s="198" t="str">
        <f>IF('DADOS e Estimativa'!O104&gt;0,IF(AND('DADOS e Estimativa'!$Z104&lt;='DADOS e Estimativa'!O104,'DADOS e Estimativa'!O104&lt;='DADOS e Estimativa'!$AA104),'DADOS e Estimativa'!O104,"excluído*"),"")</f>
        <v/>
      </c>
      <c r="P231" s="198" t="str">
        <f>IF('DADOS e Estimativa'!P104&gt;0,IF(AND('DADOS e Estimativa'!$Z104&lt;='DADOS e Estimativa'!P104,'DADOS e Estimativa'!P104&lt;='DADOS e Estimativa'!$AA104),'DADOS e Estimativa'!P104,"excluído*"),"")</f>
        <v/>
      </c>
      <c r="Q231" s="198" t="str">
        <f>IF('DADOS e Estimativa'!Q104&gt;0,IF(AND('DADOS e Estimativa'!$Z104&lt;='DADOS e Estimativa'!Q104,'DADOS e Estimativa'!Q104&lt;='DADOS e Estimativa'!$AA104),'DADOS e Estimativa'!Q104,"excluído*"),"")</f>
        <v/>
      </c>
      <c r="R231" s="198" t="str">
        <f>IF('DADOS e Estimativa'!R104&gt;0,IF(AND('DADOS e Estimativa'!$Z104&lt;='DADOS e Estimativa'!R104,'DADOS e Estimativa'!R104&lt;='DADOS e Estimativa'!$AA104),'DADOS e Estimativa'!R104,"excluído*"),"")</f>
        <v/>
      </c>
      <c r="S231" s="198" t="str">
        <f>IF('DADOS e Estimativa'!S104&gt;0,IF(AND('DADOS e Estimativa'!$Z104&lt;='DADOS e Estimativa'!S104,'DADOS e Estimativa'!S104&lt;='DADOS e Estimativa'!$AA104),'DADOS e Estimativa'!S104,"excluído*"),"")</f>
        <v/>
      </c>
      <c r="T231" s="198" t="str">
        <f>IF('DADOS e Estimativa'!T104&gt;0,IF(AND('DADOS e Estimativa'!$Z104&lt;='DADOS e Estimativa'!T104,'DADOS e Estimativa'!T104&lt;='DADOS e Estimativa'!$AA104),'DADOS e Estimativa'!T104,"excluído*"),"")</f>
        <v/>
      </c>
      <c r="U231" s="198" t="str">
        <f>IF('DADOS e Estimativa'!U104&gt;0,IF(AND('DADOS e Estimativa'!$Z104&lt;='DADOS e Estimativa'!U104,'DADOS e Estimativa'!U104&lt;='DADOS e Estimativa'!$AA104),'DADOS e Estimativa'!U104,"excluído*"),"")</f>
        <v/>
      </c>
      <c r="V231" s="198" t="str">
        <f>IF('DADOS e Estimativa'!V104&gt;0,IF(AND('DADOS e Estimativa'!$Z104&lt;='DADOS e Estimativa'!V104,'DADOS e Estimativa'!V104&lt;='DADOS e Estimativa'!$AA104),'DADOS e Estimativa'!V104,"excluído*"),"")</f>
        <v/>
      </c>
      <c r="W231" s="199" t="str">
        <f>IF('DADOS e Estimativa'!W104&gt;0,IF(AND('DADOS e Estimativa'!$Z104&lt;='DADOS e Estimativa'!W104,'DADOS e Estimativa'!W104&lt;='DADOS e Estimativa'!$AA104),'DADOS e Estimativa'!W104,"excluído*"),"")</f>
        <v/>
      </c>
      <c r="X231" s="177">
        <f t="shared" si="61"/>
        <v>1351.16</v>
      </c>
      <c r="Y231" s="167"/>
      <c r="Z231" s="210">
        <f t="shared" si="62"/>
        <v>8106.96</v>
      </c>
      <c r="AA231" s="142"/>
      <c r="AB231" s="169">
        <v>650.0</v>
      </c>
      <c r="AC231" s="54">
        <f t="shared" si="63"/>
        <v>1.078707692</v>
      </c>
      <c r="AD231" s="170">
        <v>7.0</v>
      </c>
    </row>
    <row r="232">
      <c r="A232" s="189" t="str">
        <f>IF('DADOS e Estimativa'!A105="","",'DADOS e Estimativa'!A105)</f>
        <v>7-91</v>
      </c>
      <c r="B232" s="190" t="str">
        <f>IF('DADOS e Estimativa'!B105="","",'DADOS e Estimativa'!B105)</f>
        <v>Split Piso-Teto 22.000 a 24.000 BTU's</v>
      </c>
      <c r="C232" s="191">
        <f>IF('DADOS e Estimativa'!C105="","",'DADOS e Estimativa'!C105)</f>
        <v>8</v>
      </c>
      <c r="D232" s="191" t="str">
        <f>IF('DADOS e Estimativa'!D105="","",'DADOS e Estimativa'!D105)</f>
        <v>unid.</v>
      </c>
      <c r="E232" s="192">
        <f>IF('DADOS e Estimativa'!E105&gt;0,IF(AND('DADOS e Estimativa'!$Z105&lt;='DADOS e Estimativa'!E105,'DADOS e Estimativa'!E105&lt;='DADOS e Estimativa'!$AA105),'DADOS e Estimativa'!E105,"excluído*"),"")</f>
        <v>5685.61</v>
      </c>
      <c r="F232" s="192" t="str">
        <f>IF('DADOS e Estimativa'!F105&gt;0,IF(AND('DADOS e Estimativa'!$Z105&lt;='DADOS e Estimativa'!F105,'DADOS e Estimativa'!F105&lt;='DADOS e Estimativa'!$AA105),'DADOS e Estimativa'!F105,"excluído*"),"")</f>
        <v>excluído*</v>
      </c>
      <c r="G232" s="192">
        <f>IF('DADOS e Estimativa'!G105&gt;0,IF(AND('DADOS e Estimativa'!$Z105&lt;='DADOS e Estimativa'!G105,'DADOS e Estimativa'!G105&lt;='DADOS e Estimativa'!$AA105),'DADOS e Estimativa'!G105,"excluído*"),"")</f>
        <v>6450</v>
      </c>
      <c r="H232" s="192" t="str">
        <f>IF('DADOS e Estimativa'!H105&gt;0,IF(AND('DADOS e Estimativa'!$Z105&lt;='DADOS e Estimativa'!H105,'DADOS e Estimativa'!H105&lt;='DADOS e Estimativa'!$AA105),'DADOS e Estimativa'!H105,"excluído*"),"")</f>
        <v/>
      </c>
      <c r="I232" s="192" t="str">
        <f>IF('DADOS e Estimativa'!I105&gt;0,IF(AND('DADOS e Estimativa'!$Z105&lt;='DADOS e Estimativa'!I105,'DADOS e Estimativa'!I105&lt;='DADOS e Estimativa'!$AA105),'DADOS e Estimativa'!I105,"excluído*"),"")</f>
        <v/>
      </c>
      <c r="J232" s="192">
        <f>IF('DADOS e Estimativa'!J105&gt;0,IF(AND('DADOS e Estimativa'!$Z105&lt;='DADOS e Estimativa'!J105,'DADOS e Estimativa'!J105&lt;='DADOS e Estimativa'!$AA105),'DADOS e Estimativa'!J105,"excluído*"),"")</f>
        <v>7500</v>
      </c>
      <c r="K232" s="192" t="str">
        <f>IF('DADOS e Estimativa'!K105&gt;0,IF(AND('DADOS e Estimativa'!$Z105&lt;='DADOS e Estimativa'!K105,'DADOS e Estimativa'!K105&lt;='DADOS e Estimativa'!$AA105),'DADOS e Estimativa'!K105,"excluído*"),"")</f>
        <v>excluído*</v>
      </c>
      <c r="L232" s="192" t="str">
        <f>IF('DADOS e Estimativa'!L105&gt;0,IF(AND('DADOS e Estimativa'!$Z105&lt;='DADOS e Estimativa'!L105,'DADOS e Estimativa'!L105&lt;='DADOS e Estimativa'!$AA105),'DADOS e Estimativa'!L105,"excluído*"),"")</f>
        <v/>
      </c>
      <c r="M232" s="192" t="str">
        <f>IF('DADOS e Estimativa'!M105&gt;0,IF(AND('DADOS e Estimativa'!$Z105&lt;='DADOS e Estimativa'!M105,'DADOS e Estimativa'!M105&lt;='DADOS e Estimativa'!$AA105),'DADOS e Estimativa'!M105,"excluído*"),"")</f>
        <v/>
      </c>
      <c r="N232" s="192" t="str">
        <f>IF('DADOS e Estimativa'!N105&gt;0,IF(AND('DADOS e Estimativa'!$Z105&lt;='DADOS e Estimativa'!N105,'DADOS e Estimativa'!N105&lt;='DADOS e Estimativa'!$AA105),'DADOS e Estimativa'!N105,"excluído*"),"")</f>
        <v/>
      </c>
      <c r="O232" s="192" t="str">
        <f>IF('DADOS e Estimativa'!O105&gt;0,IF(AND('DADOS e Estimativa'!$Z105&lt;='DADOS e Estimativa'!O105,'DADOS e Estimativa'!O105&lt;='DADOS e Estimativa'!$AA105),'DADOS e Estimativa'!O105,"excluído*"),"")</f>
        <v/>
      </c>
      <c r="P232" s="192" t="str">
        <f>IF('DADOS e Estimativa'!P105&gt;0,IF(AND('DADOS e Estimativa'!$Z105&lt;='DADOS e Estimativa'!P105,'DADOS e Estimativa'!P105&lt;='DADOS e Estimativa'!$AA105),'DADOS e Estimativa'!P105,"excluído*"),"")</f>
        <v/>
      </c>
      <c r="Q232" s="192" t="str">
        <f>IF('DADOS e Estimativa'!Q105&gt;0,IF(AND('DADOS e Estimativa'!$Z105&lt;='DADOS e Estimativa'!Q105,'DADOS e Estimativa'!Q105&lt;='DADOS e Estimativa'!$AA105),'DADOS e Estimativa'!Q105,"excluído*"),"")</f>
        <v/>
      </c>
      <c r="R232" s="192" t="str">
        <f>IF('DADOS e Estimativa'!R105&gt;0,IF(AND('DADOS e Estimativa'!$Z105&lt;='DADOS e Estimativa'!R105,'DADOS e Estimativa'!R105&lt;='DADOS e Estimativa'!$AA105),'DADOS e Estimativa'!R105,"excluído*"),"")</f>
        <v/>
      </c>
      <c r="S232" s="192" t="str">
        <f>IF('DADOS e Estimativa'!S105&gt;0,IF(AND('DADOS e Estimativa'!$Z105&lt;='DADOS e Estimativa'!S105,'DADOS e Estimativa'!S105&lt;='DADOS e Estimativa'!$AA105),'DADOS e Estimativa'!S105,"excluído*"),"")</f>
        <v/>
      </c>
      <c r="T232" s="192" t="str">
        <f>IF('DADOS e Estimativa'!T105&gt;0,IF(AND('DADOS e Estimativa'!$Z105&lt;='DADOS e Estimativa'!T105,'DADOS e Estimativa'!T105&lt;='DADOS e Estimativa'!$AA105),'DADOS e Estimativa'!T105,"excluído*"),"")</f>
        <v/>
      </c>
      <c r="U232" s="192" t="str">
        <f>IF('DADOS e Estimativa'!U105&gt;0,IF(AND('DADOS e Estimativa'!$Z105&lt;='DADOS e Estimativa'!U105,'DADOS e Estimativa'!U105&lt;='DADOS e Estimativa'!$AA105),'DADOS e Estimativa'!U105,"excluído*"),"")</f>
        <v/>
      </c>
      <c r="V232" s="192" t="str">
        <f>IF('DADOS e Estimativa'!V105&gt;0,IF(AND('DADOS e Estimativa'!$Z105&lt;='DADOS e Estimativa'!V105,'DADOS e Estimativa'!V105&lt;='DADOS e Estimativa'!$AA105),'DADOS e Estimativa'!V105,"excluído*"),"")</f>
        <v/>
      </c>
      <c r="W232" s="193" t="str">
        <f>IF('DADOS e Estimativa'!W105&gt;0,IF(AND('DADOS e Estimativa'!$Z105&lt;='DADOS e Estimativa'!W105,'DADOS e Estimativa'!W105&lt;='DADOS e Estimativa'!$AA105),'DADOS e Estimativa'!W105,"excluído*"),"")</f>
        <v/>
      </c>
      <c r="X232" s="166">
        <f t="shared" si="61"/>
        <v>6545.2</v>
      </c>
      <c r="Y232" s="167"/>
      <c r="Z232" s="209">
        <f t="shared" si="62"/>
        <v>52361.6</v>
      </c>
      <c r="AA232" s="167"/>
      <c r="AB232" s="169">
        <v>6539.63</v>
      </c>
      <c r="AC232" s="54">
        <f t="shared" si="63"/>
        <v>0.0008517301438</v>
      </c>
      <c r="AD232" s="170">
        <v>7.0</v>
      </c>
    </row>
    <row r="233">
      <c r="A233" s="189" t="str">
        <f>IF('DADOS e Estimativa'!A106="","",'DADOS e Estimativa'!A106)</f>
        <v>7-92</v>
      </c>
      <c r="B233" s="190" t="str">
        <f>IF('DADOS e Estimativa'!B106="","",'DADOS e Estimativa'!B106)</f>
        <v>Instalação item 91</v>
      </c>
      <c r="C233" s="191">
        <f>IF('DADOS e Estimativa'!C106="","",'DADOS e Estimativa'!C106)</f>
        <v>8</v>
      </c>
      <c r="D233" s="191" t="str">
        <f>IF('DADOS e Estimativa'!D106="","",'DADOS e Estimativa'!D106)</f>
        <v>unid.</v>
      </c>
      <c r="E233" s="192">
        <f>IF('DADOS e Estimativa'!E106&gt;0,IF(AND('DADOS e Estimativa'!$Z106&lt;='DADOS e Estimativa'!E106,'DADOS e Estimativa'!E106&lt;='DADOS e Estimativa'!$AA106),'DADOS e Estimativa'!E106,"excluído*"),"")</f>
        <v>2718.6</v>
      </c>
      <c r="F233" s="192" t="str">
        <f>IF('DADOS e Estimativa'!F106&gt;0,IF(AND('DADOS e Estimativa'!$Z106&lt;='DADOS e Estimativa'!F106,'DADOS e Estimativa'!F106&lt;='DADOS e Estimativa'!$AA106),'DADOS e Estimativa'!F106,"excluído*"),"")</f>
        <v>excluído*</v>
      </c>
      <c r="G233" s="192" t="str">
        <f>IF('DADOS e Estimativa'!G106&gt;0,IF(AND('DADOS e Estimativa'!$Z106&lt;='DADOS e Estimativa'!G106,'DADOS e Estimativa'!G106&lt;='DADOS e Estimativa'!$AA106),'DADOS e Estimativa'!G106,"excluído*"),"")</f>
        <v/>
      </c>
      <c r="H233" s="192" t="str">
        <f>IF('DADOS e Estimativa'!H106&gt;0,IF(AND('DADOS e Estimativa'!$Z106&lt;='DADOS e Estimativa'!H106,'DADOS e Estimativa'!H106&lt;='DADOS e Estimativa'!$AA106),'DADOS e Estimativa'!H106,"excluído*"),"")</f>
        <v/>
      </c>
      <c r="I233" s="192" t="str">
        <f>IF('DADOS e Estimativa'!I106&gt;0,IF(AND('DADOS e Estimativa'!$Z106&lt;='DADOS e Estimativa'!I106,'DADOS e Estimativa'!I106&lt;='DADOS e Estimativa'!$AA106),'DADOS e Estimativa'!I106,"excluído*"),"")</f>
        <v/>
      </c>
      <c r="J233" s="192">
        <f>IF('DADOS e Estimativa'!J106&gt;0,IF(AND('DADOS e Estimativa'!$Z106&lt;='DADOS e Estimativa'!J106,'DADOS e Estimativa'!J106&lt;='DADOS e Estimativa'!$AA106),'DADOS e Estimativa'!J106,"excluído*"),"")</f>
        <v>1131</v>
      </c>
      <c r="K233" s="192" t="str">
        <f>IF('DADOS e Estimativa'!K106&gt;0,IF(AND('DADOS e Estimativa'!$Z106&lt;='DADOS e Estimativa'!K106,'DADOS e Estimativa'!K106&lt;='DADOS e Estimativa'!$AA106),'DADOS e Estimativa'!K106,"excluído*"),"")</f>
        <v/>
      </c>
      <c r="L233" s="192" t="str">
        <f>IF('DADOS e Estimativa'!L106&gt;0,IF(AND('DADOS e Estimativa'!$Z106&lt;='DADOS e Estimativa'!L106,'DADOS e Estimativa'!L106&lt;='DADOS e Estimativa'!$AA106),'DADOS e Estimativa'!L106,"excluído*"),"")</f>
        <v/>
      </c>
      <c r="M233" s="192" t="str">
        <f>IF('DADOS e Estimativa'!M106&gt;0,IF(AND('DADOS e Estimativa'!$Z106&lt;='DADOS e Estimativa'!M106,'DADOS e Estimativa'!M106&lt;='DADOS e Estimativa'!$AA106),'DADOS e Estimativa'!M106,"excluído*"),"")</f>
        <v/>
      </c>
      <c r="N233" s="192" t="str">
        <f>IF('DADOS e Estimativa'!N106&gt;0,IF(AND('DADOS e Estimativa'!$Z106&lt;='DADOS e Estimativa'!N106,'DADOS e Estimativa'!N106&lt;='DADOS e Estimativa'!$AA106),'DADOS e Estimativa'!N106,"excluído*"),"")</f>
        <v/>
      </c>
      <c r="O233" s="192" t="str">
        <f>IF('DADOS e Estimativa'!O106&gt;0,IF(AND('DADOS e Estimativa'!$Z106&lt;='DADOS e Estimativa'!O106,'DADOS e Estimativa'!O106&lt;='DADOS e Estimativa'!$AA106),'DADOS e Estimativa'!O106,"excluído*"),"")</f>
        <v/>
      </c>
      <c r="P233" s="192" t="str">
        <f>IF('DADOS e Estimativa'!P106&gt;0,IF(AND('DADOS e Estimativa'!$Z106&lt;='DADOS e Estimativa'!P106,'DADOS e Estimativa'!P106&lt;='DADOS e Estimativa'!$AA106),'DADOS e Estimativa'!P106,"excluído*"),"")</f>
        <v/>
      </c>
      <c r="Q233" s="192" t="str">
        <f>IF('DADOS e Estimativa'!Q106&gt;0,IF(AND('DADOS e Estimativa'!$Z106&lt;='DADOS e Estimativa'!Q106,'DADOS e Estimativa'!Q106&lt;='DADOS e Estimativa'!$AA106),'DADOS e Estimativa'!Q106,"excluído*"),"")</f>
        <v/>
      </c>
      <c r="R233" s="192" t="str">
        <f>IF('DADOS e Estimativa'!R106&gt;0,IF(AND('DADOS e Estimativa'!$Z106&lt;='DADOS e Estimativa'!R106,'DADOS e Estimativa'!R106&lt;='DADOS e Estimativa'!$AA106),'DADOS e Estimativa'!R106,"excluído*"),"")</f>
        <v/>
      </c>
      <c r="S233" s="192" t="str">
        <f>IF('DADOS e Estimativa'!S106&gt;0,IF(AND('DADOS e Estimativa'!$Z106&lt;='DADOS e Estimativa'!S106,'DADOS e Estimativa'!S106&lt;='DADOS e Estimativa'!$AA106),'DADOS e Estimativa'!S106,"excluído*"),"")</f>
        <v/>
      </c>
      <c r="T233" s="192" t="str">
        <f>IF('DADOS e Estimativa'!T106&gt;0,IF(AND('DADOS e Estimativa'!$Z106&lt;='DADOS e Estimativa'!T106,'DADOS e Estimativa'!T106&lt;='DADOS e Estimativa'!$AA106),'DADOS e Estimativa'!T106,"excluído*"),"")</f>
        <v/>
      </c>
      <c r="U233" s="192" t="str">
        <f>IF('DADOS e Estimativa'!U106&gt;0,IF(AND('DADOS e Estimativa'!$Z106&lt;='DADOS e Estimativa'!U106,'DADOS e Estimativa'!U106&lt;='DADOS e Estimativa'!$AA106),'DADOS e Estimativa'!U106,"excluído*"),"")</f>
        <v/>
      </c>
      <c r="V233" s="192" t="str">
        <f>IF('DADOS e Estimativa'!V106&gt;0,IF(AND('DADOS e Estimativa'!$Z106&lt;='DADOS e Estimativa'!V106,'DADOS e Estimativa'!V106&lt;='DADOS e Estimativa'!$AA106),'DADOS e Estimativa'!V106,"excluído*"),"")</f>
        <v/>
      </c>
      <c r="W233" s="193" t="str">
        <f>IF('DADOS e Estimativa'!W106&gt;0,IF(AND('DADOS e Estimativa'!$Z106&lt;='DADOS e Estimativa'!W106,'DADOS e Estimativa'!W106&lt;='DADOS e Estimativa'!$AA106),'DADOS e Estimativa'!W106,"excluído*"),"")</f>
        <v/>
      </c>
      <c r="X233" s="166">
        <f t="shared" si="61"/>
        <v>1924.8</v>
      </c>
      <c r="Y233" s="167"/>
      <c r="Z233" s="209">
        <f t="shared" si="62"/>
        <v>15398.4</v>
      </c>
      <c r="AA233" s="167"/>
      <c r="AB233" s="169">
        <v>2276.89</v>
      </c>
      <c r="AC233" s="54">
        <f t="shared" si="63"/>
        <v>-0.154636368</v>
      </c>
      <c r="AD233" s="170">
        <v>7.0</v>
      </c>
    </row>
    <row r="234">
      <c r="A234" s="195" t="str">
        <f>IF('DADOS e Estimativa'!A107="","",'DADOS e Estimativa'!A107)</f>
        <v>7-93</v>
      </c>
      <c r="B234" s="196" t="str">
        <f>IF('DADOS e Estimativa'!B107="","",'DADOS e Estimativa'!B107)</f>
        <v>Split Piso-Teto 28.000 a 30.000 BTU's</v>
      </c>
      <c r="C234" s="197">
        <f>IF('DADOS e Estimativa'!C107="","",'DADOS e Estimativa'!C107)</f>
        <v>6</v>
      </c>
      <c r="D234" s="197" t="str">
        <f>IF('DADOS e Estimativa'!D107="","",'DADOS e Estimativa'!D107)</f>
        <v>unid.</v>
      </c>
      <c r="E234" s="198">
        <f>IF('DADOS e Estimativa'!E107&gt;0,IF(AND('DADOS e Estimativa'!$Z107&lt;='DADOS e Estimativa'!E107,'DADOS e Estimativa'!E107&lt;='DADOS e Estimativa'!$AA107),'DADOS e Estimativa'!E107,"excluído*"),"")</f>
        <v>6459.05</v>
      </c>
      <c r="F234" s="198" t="str">
        <f>IF('DADOS e Estimativa'!F107&gt;0,IF(AND('DADOS e Estimativa'!$Z107&lt;='DADOS e Estimativa'!F107,'DADOS e Estimativa'!F107&lt;='DADOS e Estimativa'!$AA107),'DADOS e Estimativa'!F107,"excluído*"),"")</f>
        <v>excluído*</v>
      </c>
      <c r="G234" s="198">
        <f>IF('DADOS e Estimativa'!G107&gt;0,IF(AND('DADOS e Estimativa'!$Z107&lt;='DADOS e Estimativa'!G107,'DADOS e Estimativa'!G107&lt;='DADOS e Estimativa'!$AA107),'DADOS e Estimativa'!G107,"excluído*"),"")</f>
        <v>7650</v>
      </c>
      <c r="H234" s="198">
        <f>IF('DADOS e Estimativa'!H107&gt;0,IF(AND('DADOS e Estimativa'!$Z107&lt;='DADOS e Estimativa'!H107,'DADOS e Estimativa'!H107&lt;='DADOS e Estimativa'!$AA107),'DADOS e Estimativa'!H107,"excluído*"),"")</f>
        <v>8299</v>
      </c>
      <c r="I234" s="198" t="str">
        <f>IF('DADOS e Estimativa'!I107&gt;0,IF(AND('DADOS e Estimativa'!$Z107&lt;='DADOS e Estimativa'!I107,'DADOS e Estimativa'!I107&lt;='DADOS e Estimativa'!$AA107),'DADOS e Estimativa'!I107,"excluído*"),"")</f>
        <v/>
      </c>
      <c r="J234" s="198" t="str">
        <f>IF('DADOS e Estimativa'!J107&gt;0,IF(AND('DADOS e Estimativa'!$Z107&lt;='DADOS e Estimativa'!J107,'DADOS e Estimativa'!J107&lt;='DADOS e Estimativa'!$AA107),'DADOS e Estimativa'!J107,"excluído*"),"")</f>
        <v/>
      </c>
      <c r="K234" s="198" t="str">
        <f>IF('DADOS e Estimativa'!K107&gt;0,IF(AND('DADOS e Estimativa'!$Z107&lt;='DADOS e Estimativa'!K107,'DADOS e Estimativa'!K107&lt;='DADOS e Estimativa'!$AA107),'DADOS e Estimativa'!K107,"excluído*"),"")</f>
        <v/>
      </c>
      <c r="L234" s="198" t="str">
        <f>IF('DADOS e Estimativa'!L107&gt;0,IF(AND('DADOS e Estimativa'!$Z107&lt;='DADOS e Estimativa'!L107,'DADOS e Estimativa'!L107&lt;='DADOS e Estimativa'!$AA107),'DADOS e Estimativa'!L107,"excluído*"),"")</f>
        <v/>
      </c>
      <c r="M234" s="198" t="str">
        <f>IF('DADOS e Estimativa'!M107&gt;0,IF(AND('DADOS e Estimativa'!$Z107&lt;='DADOS e Estimativa'!M107,'DADOS e Estimativa'!M107&lt;='DADOS e Estimativa'!$AA107),'DADOS e Estimativa'!M107,"excluído*"),"")</f>
        <v/>
      </c>
      <c r="N234" s="198" t="str">
        <f>IF('DADOS e Estimativa'!N107&gt;0,IF(AND('DADOS e Estimativa'!$Z107&lt;='DADOS e Estimativa'!N107,'DADOS e Estimativa'!N107&lt;='DADOS e Estimativa'!$AA107),'DADOS e Estimativa'!N107,"excluído*"),"")</f>
        <v/>
      </c>
      <c r="O234" s="198" t="str">
        <f>IF('DADOS e Estimativa'!O107&gt;0,IF(AND('DADOS e Estimativa'!$Z107&lt;='DADOS e Estimativa'!O107,'DADOS e Estimativa'!O107&lt;='DADOS e Estimativa'!$AA107),'DADOS e Estimativa'!O107,"excluído*"),"")</f>
        <v/>
      </c>
      <c r="P234" s="198" t="str">
        <f>IF('DADOS e Estimativa'!P107&gt;0,IF(AND('DADOS e Estimativa'!$Z107&lt;='DADOS e Estimativa'!P107,'DADOS e Estimativa'!P107&lt;='DADOS e Estimativa'!$AA107),'DADOS e Estimativa'!P107,"excluído*"),"")</f>
        <v/>
      </c>
      <c r="Q234" s="198" t="str">
        <f>IF('DADOS e Estimativa'!Q107&gt;0,IF(AND('DADOS e Estimativa'!$Z107&lt;='DADOS e Estimativa'!Q107,'DADOS e Estimativa'!Q107&lt;='DADOS e Estimativa'!$AA107),'DADOS e Estimativa'!Q107,"excluído*"),"")</f>
        <v/>
      </c>
      <c r="R234" s="198" t="str">
        <f>IF('DADOS e Estimativa'!R107&gt;0,IF(AND('DADOS e Estimativa'!$Z107&lt;='DADOS e Estimativa'!R107,'DADOS e Estimativa'!R107&lt;='DADOS e Estimativa'!$AA107),'DADOS e Estimativa'!R107,"excluído*"),"")</f>
        <v/>
      </c>
      <c r="S234" s="198" t="str">
        <f>IF('DADOS e Estimativa'!S107&gt;0,IF(AND('DADOS e Estimativa'!$Z107&lt;='DADOS e Estimativa'!S107,'DADOS e Estimativa'!S107&lt;='DADOS e Estimativa'!$AA107),'DADOS e Estimativa'!S107,"excluído*"),"")</f>
        <v/>
      </c>
      <c r="T234" s="198" t="str">
        <f>IF('DADOS e Estimativa'!T107&gt;0,IF(AND('DADOS e Estimativa'!$Z107&lt;='DADOS e Estimativa'!T107,'DADOS e Estimativa'!T107&lt;='DADOS e Estimativa'!$AA107),'DADOS e Estimativa'!T107,"excluído*"),"")</f>
        <v/>
      </c>
      <c r="U234" s="198" t="str">
        <f>IF('DADOS e Estimativa'!U107&gt;0,IF(AND('DADOS e Estimativa'!$Z107&lt;='DADOS e Estimativa'!U107,'DADOS e Estimativa'!U107&lt;='DADOS e Estimativa'!$AA107),'DADOS e Estimativa'!U107,"excluído*"),"")</f>
        <v/>
      </c>
      <c r="V234" s="198" t="str">
        <f>IF('DADOS e Estimativa'!V107&gt;0,IF(AND('DADOS e Estimativa'!$Z107&lt;='DADOS e Estimativa'!V107,'DADOS e Estimativa'!V107&lt;='DADOS e Estimativa'!$AA107),'DADOS e Estimativa'!V107,"excluído*"),"")</f>
        <v/>
      </c>
      <c r="W234" s="199" t="str">
        <f>IF('DADOS e Estimativa'!W107&gt;0,IF(AND('DADOS e Estimativa'!$Z107&lt;='DADOS e Estimativa'!W107,'DADOS e Estimativa'!W107&lt;='DADOS e Estimativa'!$AA107),'DADOS e Estimativa'!W107,"excluído*"),"")</f>
        <v/>
      </c>
      <c r="X234" s="177">
        <f t="shared" si="61"/>
        <v>7469.35</v>
      </c>
      <c r="Y234" s="167"/>
      <c r="Z234" s="210">
        <f t="shared" si="62"/>
        <v>44816.1</v>
      </c>
      <c r="AA234" s="142"/>
      <c r="AB234" s="169">
        <v>8085.11</v>
      </c>
      <c r="AC234" s="54">
        <f t="shared" si="63"/>
        <v>-0.0761597554</v>
      </c>
      <c r="AD234" s="170">
        <v>7.0</v>
      </c>
    </row>
    <row r="235">
      <c r="A235" s="195" t="str">
        <f>IF('DADOS e Estimativa'!A108="","",'DADOS e Estimativa'!A108)</f>
        <v>7-94</v>
      </c>
      <c r="B235" s="196" t="str">
        <f>IF('DADOS e Estimativa'!B108="","",'DADOS e Estimativa'!B108)</f>
        <v>Instalação item 93</v>
      </c>
      <c r="C235" s="197">
        <f>IF('DADOS e Estimativa'!C108="","",'DADOS e Estimativa'!C108)</f>
        <v>6</v>
      </c>
      <c r="D235" s="197" t="str">
        <f>IF('DADOS e Estimativa'!D108="","",'DADOS e Estimativa'!D108)</f>
        <v>unid.</v>
      </c>
      <c r="E235" s="198">
        <f>IF('DADOS e Estimativa'!E108&gt;0,IF(AND('DADOS e Estimativa'!$Z108&lt;='DADOS e Estimativa'!E108,'DADOS e Estimativa'!E108&lt;='DADOS e Estimativa'!$AA108),'DADOS e Estimativa'!E108,"excluído*"),"")</f>
        <v>2718.6</v>
      </c>
      <c r="F235" s="198" t="str">
        <f>IF('DADOS e Estimativa'!F108&gt;0,IF(AND('DADOS e Estimativa'!$Z108&lt;='DADOS e Estimativa'!F108,'DADOS e Estimativa'!F108&lt;='DADOS e Estimativa'!$AA108),'DADOS e Estimativa'!F108,"excluído*"),"")</f>
        <v>excluído*</v>
      </c>
      <c r="G235" s="198" t="str">
        <f>IF('DADOS e Estimativa'!G108&gt;0,IF(AND('DADOS e Estimativa'!$Z108&lt;='DADOS e Estimativa'!G108,'DADOS e Estimativa'!G108&lt;='DADOS e Estimativa'!$AA108),'DADOS e Estimativa'!G108,"excluído*"),"")</f>
        <v/>
      </c>
      <c r="H235" s="198" t="str">
        <f>IF('DADOS e Estimativa'!H108&gt;0,IF(AND('DADOS e Estimativa'!$Z108&lt;='DADOS e Estimativa'!H108,'DADOS e Estimativa'!H108&lt;='DADOS e Estimativa'!$AA108),'DADOS e Estimativa'!H108,"excluído*"),"")</f>
        <v/>
      </c>
      <c r="I235" s="198" t="str">
        <f>IF('DADOS e Estimativa'!I108&gt;0,IF(AND('DADOS e Estimativa'!$Z108&lt;='DADOS e Estimativa'!I108,'DADOS e Estimativa'!I108&lt;='DADOS e Estimativa'!$AA108),'DADOS e Estimativa'!I108,"excluído*"),"")</f>
        <v/>
      </c>
      <c r="J235" s="198">
        <f>IF('DADOS e Estimativa'!J108&gt;0,IF(AND('DADOS e Estimativa'!$Z108&lt;='DADOS e Estimativa'!J108,'DADOS e Estimativa'!J108&lt;='DADOS e Estimativa'!$AA108),'DADOS e Estimativa'!J108,"excluído*"),"")</f>
        <v>1131</v>
      </c>
      <c r="K235" s="198" t="str">
        <f>IF('DADOS e Estimativa'!K108&gt;0,IF(AND('DADOS e Estimativa'!$Z108&lt;='DADOS e Estimativa'!K108,'DADOS e Estimativa'!K108&lt;='DADOS e Estimativa'!$AA108),'DADOS e Estimativa'!K108,"excluído*"),"")</f>
        <v/>
      </c>
      <c r="L235" s="198" t="str">
        <f>IF('DADOS e Estimativa'!L108&gt;0,IF(AND('DADOS e Estimativa'!$Z108&lt;='DADOS e Estimativa'!L108,'DADOS e Estimativa'!L108&lt;='DADOS e Estimativa'!$AA108),'DADOS e Estimativa'!L108,"excluído*"),"")</f>
        <v/>
      </c>
      <c r="M235" s="198" t="str">
        <f>IF('DADOS e Estimativa'!M108&gt;0,IF(AND('DADOS e Estimativa'!$Z108&lt;='DADOS e Estimativa'!M108,'DADOS e Estimativa'!M108&lt;='DADOS e Estimativa'!$AA108),'DADOS e Estimativa'!M108,"excluído*"),"")</f>
        <v/>
      </c>
      <c r="N235" s="198" t="str">
        <f>IF('DADOS e Estimativa'!N108&gt;0,IF(AND('DADOS e Estimativa'!$Z108&lt;='DADOS e Estimativa'!N108,'DADOS e Estimativa'!N108&lt;='DADOS e Estimativa'!$AA108),'DADOS e Estimativa'!N108,"excluído*"),"")</f>
        <v/>
      </c>
      <c r="O235" s="198" t="str">
        <f>IF('DADOS e Estimativa'!O108&gt;0,IF(AND('DADOS e Estimativa'!$Z108&lt;='DADOS e Estimativa'!O108,'DADOS e Estimativa'!O108&lt;='DADOS e Estimativa'!$AA108),'DADOS e Estimativa'!O108,"excluído*"),"")</f>
        <v/>
      </c>
      <c r="P235" s="198" t="str">
        <f>IF('DADOS e Estimativa'!P108&gt;0,IF(AND('DADOS e Estimativa'!$Z108&lt;='DADOS e Estimativa'!P108,'DADOS e Estimativa'!P108&lt;='DADOS e Estimativa'!$AA108),'DADOS e Estimativa'!P108,"excluído*"),"")</f>
        <v/>
      </c>
      <c r="Q235" s="198" t="str">
        <f>IF('DADOS e Estimativa'!Q108&gt;0,IF(AND('DADOS e Estimativa'!$Z108&lt;='DADOS e Estimativa'!Q108,'DADOS e Estimativa'!Q108&lt;='DADOS e Estimativa'!$AA108),'DADOS e Estimativa'!Q108,"excluído*"),"")</f>
        <v/>
      </c>
      <c r="R235" s="198" t="str">
        <f>IF('DADOS e Estimativa'!R108&gt;0,IF(AND('DADOS e Estimativa'!$Z108&lt;='DADOS e Estimativa'!R108,'DADOS e Estimativa'!R108&lt;='DADOS e Estimativa'!$AA108),'DADOS e Estimativa'!R108,"excluído*"),"")</f>
        <v/>
      </c>
      <c r="S235" s="198" t="str">
        <f>IF('DADOS e Estimativa'!S108&gt;0,IF(AND('DADOS e Estimativa'!$Z108&lt;='DADOS e Estimativa'!S108,'DADOS e Estimativa'!S108&lt;='DADOS e Estimativa'!$AA108),'DADOS e Estimativa'!S108,"excluído*"),"")</f>
        <v/>
      </c>
      <c r="T235" s="198" t="str">
        <f>IF('DADOS e Estimativa'!T108&gt;0,IF(AND('DADOS e Estimativa'!$Z108&lt;='DADOS e Estimativa'!T108,'DADOS e Estimativa'!T108&lt;='DADOS e Estimativa'!$AA108),'DADOS e Estimativa'!T108,"excluído*"),"")</f>
        <v/>
      </c>
      <c r="U235" s="198" t="str">
        <f>IF('DADOS e Estimativa'!U108&gt;0,IF(AND('DADOS e Estimativa'!$Z108&lt;='DADOS e Estimativa'!U108,'DADOS e Estimativa'!U108&lt;='DADOS e Estimativa'!$AA108),'DADOS e Estimativa'!U108,"excluído*"),"")</f>
        <v/>
      </c>
      <c r="V235" s="198" t="str">
        <f>IF('DADOS e Estimativa'!V108&gt;0,IF(AND('DADOS e Estimativa'!$Z108&lt;='DADOS e Estimativa'!V108,'DADOS e Estimativa'!V108&lt;='DADOS e Estimativa'!$AA108),'DADOS e Estimativa'!V108,"excluído*"),"")</f>
        <v/>
      </c>
      <c r="W235" s="199" t="str">
        <f>IF('DADOS e Estimativa'!W108&gt;0,IF(AND('DADOS e Estimativa'!$Z108&lt;='DADOS e Estimativa'!W108,'DADOS e Estimativa'!W108&lt;='DADOS e Estimativa'!$AA108),'DADOS e Estimativa'!W108,"excluído*"),"")</f>
        <v/>
      </c>
      <c r="X235" s="177">
        <f t="shared" si="61"/>
        <v>1924.8</v>
      </c>
      <c r="Y235" s="167"/>
      <c r="Z235" s="210">
        <f t="shared" si="62"/>
        <v>11548.8</v>
      </c>
      <c r="AA235" s="142"/>
      <c r="AB235" s="169">
        <v>2787.9</v>
      </c>
      <c r="AC235" s="54">
        <f t="shared" si="63"/>
        <v>-0.3095878618</v>
      </c>
      <c r="AD235" s="170">
        <v>7.0</v>
      </c>
    </row>
    <row r="236">
      <c r="A236" s="189" t="str">
        <f>IF('DADOS e Estimativa'!A109="","",'DADOS e Estimativa'!A109)</f>
        <v>7-95</v>
      </c>
      <c r="B236" s="190" t="str">
        <f>IF('DADOS e Estimativa'!B109="","",'DADOS e Estimativa'!B109)</f>
        <v>Split Piso-Teto 33.000 a 36.000 BTU's</v>
      </c>
      <c r="C236" s="191">
        <f>IF('DADOS e Estimativa'!C109="","",'DADOS e Estimativa'!C109)</f>
        <v>2</v>
      </c>
      <c r="D236" s="191" t="str">
        <f>IF('DADOS e Estimativa'!D109="","",'DADOS e Estimativa'!D109)</f>
        <v>unid.</v>
      </c>
      <c r="E236" s="192">
        <f>IF('DADOS e Estimativa'!E109&gt;0,IF(AND('DADOS e Estimativa'!$Z109&lt;='DADOS e Estimativa'!E109,'DADOS e Estimativa'!E109&lt;='DADOS e Estimativa'!$AA109),'DADOS e Estimativa'!E109,"excluído*"),"")</f>
        <v>7276</v>
      </c>
      <c r="F236" s="192" t="str">
        <f>IF('DADOS e Estimativa'!F109&gt;0,IF(AND('DADOS e Estimativa'!$Z109&lt;='DADOS e Estimativa'!F109,'DADOS e Estimativa'!F109&lt;='DADOS e Estimativa'!$AA109),'DADOS e Estimativa'!F109,"excluído*"),"")</f>
        <v>excluído*</v>
      </c>
      <c r="G236" s="192">
        <f>IF('DADOS e Estimativa'!G109&gt;0,IF(AND('DADOS e Estimativa'!$Z109&lt;='DADOS e Estimativa'!G109,'DADOS e Estimativa'!G109&lt;='DADOS e Estimativa'!$AA109),'DADOS e Estimativa'!G109,"excluído*"),"")</f>
        <v>7590</v>
      </c>
      <c r="H236" s="192">
        <f>IF('DADOS e Estimativa'!H109&gt;0,IF(AND('DADOS e Estimativa'!$Z109&lt;='DADOS e Estimativa'!H109,'DADOS e Estimativa'!H109&lt;='DADOS e Estimativa'!$AA109),'DADOS e Estimativa'!H109,"excluído*"),"")</f>
        <v>7799</v>
      </c>
      <c r="I236" s="192" t="str">
        <f>IF('DADOS e Estimativa'!I109&gt;0,IF(AND('DADOS e Estimativa'!$Z109&lt;='DADOS e Estimativa'!I109,'DADOS e Estimativa'!I109&lt;='DADOS e Estimativa'!$AA109),'DADOS e Estimativa'!I109,"excluído*"),"")</f>
        <v/>
      </c>
      <c r="J236" s="192">
        <f>IF('DADOS e Estimativa'!J109&gt;0,IF(AND('DADOS e Estimativa'!$Z109&lt;='DADOS e Estimativa'!J109,'DADOS e Estimativa'!J109&lt;='DADOS e Estimativa'!$AA109),'DADOS e Estimativa'!J109,"excluído*"),"")</f>
        <v>5200</v>
      </c>
      <c r="K236" s="192">
        <f>IF('DADOS e Estimativa'!K109&gt;0,IF(AND('DADOS e Estimativa'!$Z109&lt;='DADOS e Estimativa'!K109,'DADOS e Estimativa'!K109&lt;='DADOS e Estimativa'!$AA109),'DADOS e Estimativa'!K109,"excluído*"),"")</f>
        <v>7763.79</v>
      </c>
      <c r="L236" s="192" t="str">
        <f>IF('DADOS e Estimativa'!L109&gt;0,IF(AND('DADOS e Estimativa'!$Z109&lt;='DADOS e Estimativa'!L109,'DADOS e Estimativa'!L109&lt;='DADOS e Estimativa'!$AA109),'DADOS e Estimativa'!L109,"excluído*"),"")</f>
        <v/>
      </c>
      <c r="M236" s="192" t="str">
        <f>IF('DADOS e Estimativa'!M109&gt;0,IF(AND('DADOS e Estimativa'!$Z109&lt;='DADOS e Estimativa'!M109,'DADOS e Estimativa'!M109&lt;='DADOS e Estimativa'!$AA109),'DADOS e Estimativa'!M109,"excluído*"),"")</f>
        <v/>
      </c>
      <c r="N236" s="192" t="str">
        <f>IF('DADOS e Estimativa'!N109&gt;0,IF(AND('DADOS e Estimativa'!$Z109&lt;='DADOS e Estimativa'!N109,'DADOS e Estimativa'!N109&lt;='DADOS e Estimativa'!$AA109),'DADOS e Estimativa'!N109,"excluído*"),"")</f>
        <v/>
      </c>
      <c r="O236" s="192" t="str">
        <f>IF('DADOS e Estimativa'!O109&gt;0,IF(AND('DADOS e Estimativa'!$Z109&lt;='DADOS e Estimativa'!O109,'DADOS e Estimativa'!O109&lt;='DADOS e Estimativa'!$AA109),'DADOS e Estimativa'!O109,"excluído*"),"")</f>
        <v/>
      </c>
      <c r="P236" s="192" t="str">
        <f>IF('DADOS e Estimativa'!P109&gt;0,IF(AND('DADOS e Estimativa'!$Z109&lt;='DADOS e Estimativa'!P109,'DADOS e Estimativa'!P109&lt;='DADOS e Estimativa'!$AA109),'DADOS e Estimativa'!P109,"excluído*"),"")</f>
        <v/>
      </c>
      <c r="Q236" s="192" t="str">
        <f>IF('DADOS e Estimativa'!Q109&gt;0,IF(AND('DADOS e Estimativa'!$Z109&lt;='DADOS e Estimativa'!Q109,'DADOS e Estimativa'!Q109&lt;='DADOS e Estimativa'!$AA109),'DADOS e Estimativa'!Q109,"excluído*"),"")</f>
        <v/>
      </c>
      <c r="R236" s="192" t="str">
        <f>IF('DADOS e Estimativa'!R109&gt;0,IF(AND('DADOS e Estimativa'!$Z109&lt;='DADOS e Estimativa'!R109,'DADOS e Estimativa'!R109&lt;='DADOS e Estimativa'!$AA109),'DADOS e Estimativa'!R109,"excluído*"),"")</f>
        <v/>
      </c>
      <c r="S236" s="192" t="str">
        <f>IF('DADOS e Estimativa'!S109&gt;0,IF(AND('DADOS e Estimativa'!$Z109&lt;='DADOS e Estimativa'!S109,'DADOS e Estimativa'!S109&lt;='DADOS e Estimativa'!$AA109),'DADOS e Estimativa'!S109,"excluído*"),"")</f>
        <v/>
      </c>
      <c r="T236" s="192" t="str">
        <f>IF('DADOS e Estimativa'!T109&gt;0,IF(AND('DADOS e Estimativa'!$Z109&lt;='DADOS e Estimativa'!T109,'DADOS e Estimativa'!T109&lt;='DADOS e Estimativa'!$AA109),'DADOS e Estimativa'!T109,"excluído*"),"")</f>
        <v/>
      </c>
      <c r="U236" s="192" t="str">
        <f>IF('DADOS e Estimativa'!U109&gt;0,IF(AND('DADOS e Estimativa'!$Z109&lt;='DADOS e Estimativa'!U109,'DADOS e Estimativa'!U109&lt;='DADOS e Estimativa'!$AA109),'DADOS e Estimativa'!U109,"excluído*"),"")</f>
        <v/>
      </c>
      <c r="V236" s="192" t="str">
        <f>IF('DADOS e Estimativa'!V109&gt;0,IF(AND('DADOS e Estimativa'!$Z109&lt;='DADOS e Estimativa'!V109,'DADOS e Estimativa'!V109&lt;='DADOS e Estimativa'!$AA109),'DADOS e Estimativa'!V109,"excluído*"),"")</f>
        <v/>
      </c>
      <c r="W236" s="193" t="str">
        <f>IF('DADOS e Estimativa'!W109&gt;0,IF(AND('DADOS e Estimativa'!$Z109&lt;='DADOS e Estimativa'!W109,'DADOS e Estimativa'!W109&lt;='DADOS e Estimativa'!$AA109),'DADOS e Estimativa'!W109,"excluído*"),"")</f>
        <v/>
      </c>
      <c r="X236" s="166">
        <f t="shared" si="61"/>
        <v>7125.76</v>
      </c>
      <c r="Y236" s="167"/>
      <c r="Z236" s="209">
        <f t="shared" si="62"/>
        <v>14251.52</v>
      </c>
      <c r="AA236" s="167"/>
      <c r="AB236" s="169">
        <v>7169.5</v>
      </c>
      <c r="AC236" s="54">
        <f t="shared" si="63"/>
        <v>-0.006100843852</v>
      </c>
      <c r="AD236" s="170">
        <v>7.0</v>
      </c>
    </row>
    <row r="237">
      <c r="A237" s="189" t="str">
        <f>IF('DADOS e Estimativa'!A110="","",'DADOS e Estimativa'!A110)</f>
        <v>7-96</v>
      </c>
      <c r="B237" s="190" t="str">
        <f>IF('DADOS e Estimativa'!B110="","",'DADOS e Estimativa'!B110)</f>
        <v>Instalação item 95</v>
      </c>
      <c r="C237" s="191">
        <f>IF('DADOS e Estimativa'!C110="","",'DADOS e Estimativa'!C110)</f>
        <v>2</v>
      </c>
      <c r="D237" s="191" t="str">
        <f>IF('DADOS e Estimativa'!D110="","",'DADOS e Estimativa'!D110)</f>
        <v>unid.</v>
      </c>
      <c r="E237" s="192">
        <f>IF('DADOS e Estimativa'!E110&gt;0,IF(AND('DADOS e Estimativa'!$Z110&lt;='DADOS e Estimativa'!E110,'DADOS e Estimativa'!E110&lt;='DADOS e Estimativa'!$AA110),'DADOS e Estimativa'!E110,"excluído*"),"")</f>
        <v>2718.6</v>
      </c>
      <c r="F237" s="192" t="str">
        <f>IF('DADOS e Estimativa'!F110&gt;0,IF(AND('DADOS e Estimativa'!$Z110&lt;='DADOS e Estimativa'!F110,'DADOS e Estimativa'!F110&lt;='DADOS e Estimativa'!$AA110),'DADOS e Estimativa'!F110,"excluído*"),"")</f>
        <v>excluído*</v>
      </c>
      <c r="G237" s="192" t="str">
        <f>IF('DADOS e Estimativa'!G110&gt;0,IF(AND('DADOS e Estimativa'!$Z110&lt;='DADOS e Estimativa'!G110,'DADOS e Estimativa'!G110&lt;='DADOS e Estimativa'!$AA110),'DADOS e Estimativa'!G110,"excluído*"),"")</f>
        <v/>
      </c>
      <c r="H237" s="192" t="str">
        <f>IF('DADOS e Estimativa'!H110&gt;0,IF(AND('DADOS e Estimativa'!$Z110&lt;='DADOS e Estimativa'!H110,'DADOS e Estimativa'!H110&lt;='DADOS e Estimativa'!$AA110),'DADOS e Estimativa'!H110,"excluído*"),"")</f>
        <v/>
      </c>
      <c r="I237" s="192" t="str">
        <f>IF('DADOS e Estimativa'!I110&gt;0,IF(AND('DADOS e Estimativa'!$Z110&lt;='DADOS e Estimativa'!I110,'DADOS e Estimativa'!I110&lt;='DADOS e Estimativa'!$AA110),'DADOS e Estimativa'!I110,"excluído*"),"")</f>
        <v/>
      </c>
      <c r="J237" s="192">
        <f>IF('DADOS e Estimativa'!J110&gt;0,IF(AND('DADOS e Estimativa'!$Z110&lt;='DADOS e Estimativa'!J110,'DADOS e Estimativa'!J110&lt;='DADOS e Estimativa'!$AA110),'DADOS e Estimativa'!J110,"excluído*"),"")</f>
        <v>1131</v>
      </c>
      <c r="K237" s="192" t="str">
        <f>IF('DADOS e Estimativa'!K110&gt;0,IF(AND('DADOS e Estimativa'!$Z110&lt;='DADOS e Estimativa'!K110,'DADOS e Estimativa'!K110&lt;='DADOS e Estimativa'!$AA110),'DADOS e Estimativa'!K110,"excluído*"),"")</f>
        <v/>
      </c>
      <c r="L237" s="192" t="str">
        <f>IF('DADOS e Estimativa'!L110&gt;0,IF(AND('DADOS e Estimativa'!$Z110&lt;='DADOS e Estimativa'!L110,'DADOS e Estimativa'!L110&lt;='DADOS e Estimativa'!$AA110),'DADOS e Estimativa'!L110,"excluído*"),"")</f>
        <v/>
      </c>
      <c r="M237" s="192" t="str">
        <f>IF('DADOS e Estimativa'!M110&gt;0,IF(AND('DADOS e Estimativa'!$Z110&lt;='DADOS e Estimativa'!M110,'DADOS e Estimativa'!M110&lt;='DADOS e Estimativa'!$AA110),'DADOS e Estimativa'!M110,"excluído*"),"")</f>
        <v/>
      </c>
      <c r="N237" s="192" t="str">
        <f>IF('DADOS e Estimativa'!N110&gt;0,IF(AND('DADOS e Estimativa'!$Z110&lt;='DADOS e Estimativa'!N110,'DADOS e Estimativa'!N110&lt;='DADOS e Estimativa'!$AA110),'DADOS e Estimativa'!N110,"excluído*"),"")</f>
        <v/>
      </c>
      <c r="O237" s="192" t="str">
        <f>IF('DADOS e Estimativa'!O110&gt;0,IF(AND('DADOS e Estimativa'!$Z110&lt;='DADOS e Estimativa'!O110,'DADOS e Estimativa'!O110&lt;='DADOS e Estimativa'!$AA110),'DADOS e Estimativa'!O110,"excluído*"),"")</f>
        <v/>
      </c>
      <c r="P237" s="192" t="str">
        <f>IF('DADOS e Estimativa'!P110&gt;0,IF(AND('DADOS e Estimativa'!$Z110&lt;='DADOS e Estimativa'!P110,'DADOS e Estimativa'!P110&lt;='DADOS e Estimativa'!$AA110),'DADOS e Estimativa'!P110,"excluído*"),"")</f>
        <v/>
      </c>
      <c r="Q237" s="192" t="str">
        <f>IF('DADOS e Estimativa'!Q110&gt;0,IF(AND('DADOS e Estimativa'!$Z110&lt;='DADOS e Estimativa'!Q110,'DADOS e Estimativa'!Q110&lt;='DADOS e Estimativa'!$AA110),'DADOS e Estimativa'!Q110,"excluído*"),"")</f>
        <v/>
      </c>
      <c r="R237" s="192" t="str">
        <f>IF('DADOS e Estimativa'!R110&gt;0,IF(AND('DADOS e Estimativa'!$Z110&lt;='DADOS e Estimativa'!R110,'DADOS e Estimativa'!R110&lt;='DADOS e Estimativa'!$AA110),'DADOS e Estimativa'!R110,"excluído*"),"")</f>
        <v/>
      </c>
      <c r="S237" s="192" t="str">
        <f>IF('DADOS e Estimativa'!S110&gt;0,IF(AND('DADOS e Estimativa'!$Z110&lt;='DADOS e Estimativa'!S110,'DADOS e Estimativa'!S110&lt;='DADOS e Estimativa'!$AA110),'DADOS e Estimativa'!S110,"excluído*"),"")</f>
        <v/>
      </c>
      <c r="T237" s="192" t="str">
        <f>IF('DADOS e Estimativa'!T110&gt;0,IF(AND('DADOS e Estimativa'!$Z110&lt;='DADOS e Estimativa'!T110,'DADOS e Estimativa'!T110&lt;='DADOS e Estimativa'!$AA110),'DADOS e Estimativa'!T110,"excluído*"),"")</f>
        <v/>
      </c>
      <c r="U237" s="192" t="str">
        <f>IF('DADOS e Estimativa'!U110&gt;0,IF(AND('DADOS e Estimativa'!$Z110&lt;='DADOS e Estimativa'!U110,'DADOS e Estimativa'!U110&lt;='DADOS e Estimativa'!$AA110),'DADOS e Estimativa'!U110,"excluído*"),"")</f>
        <v/>
      </c>
      <c r="V237" s="192" t="str">
        <f>IF('DADOS e Estimativa'!V110&gt;0,IF(AND('DADOS e Estimativa'!$Z110&lt;='DADOS e Estimativa'!V110,'DADOS e Estimativa'!V110&lt;='DADOS e Estimativa'!$AA110),'DADOS e Estimativa'!V110,"excluído*"),"")</f>
        <v/>
      </c>
      <c r="W237" s="193" t="str">
        <f>IF('DADOS e Estimativa'!W110&gt;0,IF(AND('DADOS e Estimativa'!$Z110&lt;='DADOS e Estimativa'!W110,'DADOS e Estimativa'!W110&lt;='DADOS e Estimativa'!$AA110),'DADOS e Estimativa'!W110,"excluído*"),"")</f>
        <v/>
      </c>
      <c r="X237" s="166">
        <f t="shared" si="61"/>
        <v>1924.8</v>
      </c>
      <c r="Y237" s="167"/>
      <c r="Z237" s="209">
        <f t="shared" si="62"/>
        <v>3849.6</v>
      </c>
      <c r="AA237" s="167"/>
      <c r="AB237" s="169">
        <v>3300.8</v>
      </c>
      <c r="AC237" s="54">
        <f t="shared" si="63"/>
        <v>-0.4168686379</v>
      </c>
      <c r="AD237" s="170">
        <v>7.0</v>
      </c>
    </row>
    <row r="238">
      <c r="A238" s="195" t="str">
        <f>IF('DADOS e Estimativa'!A111="","",'DADOS e Estimativa'!A111)</f>
        <v>7-97</v>
      </c>
      <c r="B238" s="196" t="str">
        <f>IF('DADOS e Estimativa'!B111="","",'DADOS e Estimativa'!B111)</f>
        <v>Slipt-Cassete  22.000 a 24.000 BTU's</v>
      </c>
      <c r="C238" s="197">
        <f>IF('DADOS e Estimativa'!C111="","",'DADOS e Estimativa'!C111)</f>
        <v>2</v>
      </c>
      <c r="D238" s="197" t="str">
        <f>IF('DADOS e Estimativa'!D111="","",'DADOS e Estimativa'!D111)</f>
        <v>unid.</v>
      </c>
      <c r="E238" s="198">
        <f>IF('DADOS e Estimativa'!E111&gt;0,IF(AND('DADOS e Estimativa'!$Z111&lt;='DADOS e Estimativa'!E111,'DADOS e Estimativa'!E111&lt;='DADOS e Estimativa'!$AA111),'DADOS e Estimativa'!E111,"excluído*"),"")</f>
        <v>7456.55</v>
      </c>
      <c r="F238" s="198" t="str">
        <f>IF('DADOS e Estimativa'!F111&gt;0,IF(AND('DADOS e Estimativa'!$Z111&lt;='DADOS e Estimativa'!F111,'DADOS e Estimativa'!F111&lt;='DADOS e Estimativa'!$AA111),'DADOS e Estimativa'!F111,"excluído*"),"")</f>
        <v>excluído*</v>
      </c>
      <c r="G238" s="198">
        <f>IF('DADOS e Estimativa'!G111&gt;0,IF(AND('DADOS e Estimativa'!$Z111&lt;='DADOS e Estimativa'!G111,'DADOS e Estimativa'!G111&lt;='DADOS e Estimativa'!$AA111),'DADOS e Estimativa'!G111,"excluído*"),"")</f>
        <v>7500</v>
      </c>
      <c r="H238" s="198">
        <f>IF('DADOS e Estimativa'!H111&gt;0,IF(AND('DADOS e Estimativa'!$Z111&lt;='DADOS e Estimativa'!H111,'DADOS e Estimativa'!H111&lt;='DADOS e Estimativa'!$AA111),'DADOS e Estimativa'!H111,"excluído*"),"")</f>
        <v>8089</v>
      </c>
      <c r="I238" s="198" t="str">
        <f>IF('DADOS e Estimativa'!I111&gt;0,IF(AND('DADOS e Estimativa'!$Z111&lt;='DADOS e Estimativa'!I111,'DADOS e Estimativa'!I111&lt;='DADOS e Estimativa'!$AA111),'DADOS e Estimativa'!I111,"excluído*"),"")</f>
        <v/>
      </c>
      <c r="J238" s="198">
        <f>IF('DADOS e Estimativa'!J111&gt;0,IF(AND('DADOS e Estimativa'!$Z111&lt;='DADOS e Estimativa'!J111,'DADOS e Estimativa'!J111&lt;='DADOS e Estimativa'!$AA111),'DADOS e Estimativa'!J111,"excluído*"),"")</f>
        <v>8228</v>
      </c>
      <c r="K238" s="198" t="str">
        <f>IF('DADOS e Estimativa'!K111&gt;0,IF(AND('DADOS e Estimativa'!$Z111&lt;='DADOS e Estimativa'!K111,'DADOS e Estimativa'!K111&lt;='DADOS e Estimativa'!$AA111),'DADOS e Estimativa'!K111,"excluído*"),"")</f>
        <v>excluído*</v>
      </c>
      <c r="L238" s="198" t="str">
        <f>IF('DADOS e Estimativa'!L111&gt;0,IF(AND('DADOS e Estimativa'!$Z111&lt;='DADOS e Estimativa'!L111,'DADOS e Estimativa'!L111&lt;='DADOS e Estimativa'!$AA111),'DADOS e Estimativa'!L111,"excluído*"),"")</f>
        <v/>
      </c>
      <c r="M238" s="198" t="str">
        <f>IF('DADOS e Estimativa'!M111&gt;0,IF(AND('DADOS e Estimativa'!$Z111&lt;='DADOS e Estimativa'!M111,'DADOS e Estimativa'!M111&lt;='DADOS e Estimativa'!$AA111),'DADOS e Estimativa'!M111,"excluído*"),"")</f>
        <v/>
      </c>
      <c r="N238" s="198" t="str">
        <f>IF('DADOS e Estimativa'!N111&gt;0,IF(AND('DADOS e Estimativa'!$Z111&lt;='DADOS e Estimativa'!N111,'DADOS e Estimativa'!N111&lt;='DADOS e Estimativa'!$AA111),'DADOS e Estimativa'!N111,"excluído*"),"")</f>
        <v/>
      </c>
      <c r="O238" s="198" t="str">
        <f>IF('DADOS e Estimativa'!O111&gt;0,IF(AND('DADOS e Estimativa'!$Z111&lt;='DADOS e Estimativa'!O111,'DADOS e Estimativa'!O111&lt;='DADOS e Estimativa'!$AA111),'DADOS e Estimativa'!O111,"excluído*"),"")</f>
        <v/>
      </c>
      <c r="P238" s="198" t="str">
        <f>IF('DADOS e Estimativa'!P111&gt;0,IF(AND('DADOS e Estimativa'!$Z111&lt;='DADOS e Estimativa'!P111,'DADOS e Estimativa'!P111&lt;='DADOS e Estimativa'!$AA111),'DADOS e Estimativa'!P111,"excluído*"),"")</f>
        <v/>
      </c>
      <c r="Q238" s="198" t="str">
        <f>IF('DADOS e Estimativa'!Q111&gt;0,IF(AND('DADOS e Estimativa'!$Z111&lt;='DADOS e Estimativa'!Q111,'DADOS e Estimativa'!Q111&lt;='DADOS e Estimativa'!$AA111),'DADOS e Estimativa'!Q111,"excluído*"),"")</f>
        <v/>
      </c>
      <c r="R238" s="198" t="str">
        <f>IF('DADOS e Estimativa'!R111&gt;0,IF(AND('DADOS e Estimativa'!$Z111&lt;='DADOS e Estimativa'!R111,'DADOS e Estimativa'!R111&lt;='DADOS e Estimativa'!$AA111),'DADOS e Estimativa'!R111,"excluído*"),"")</f>
        <v/>
      </c>
      <c r="S238" s="198" t="str">
        <f>IF('DADOS e Estimativa'!S111&gt;0,IF(AND('DADOS e Estimativa'!$Z111&lt;='DADOS e Estimativa'!S111,'DADOS e Estimativa'!S111&lt;='DADOS e Estimativa'!$AA111),'DADOS e Estimativa'!S111,"excluído*"),"")</f>
        <v/>
      </c>
      <c r="T238" s="198" t="str">
        <f>IF('DADOS e Estimativa'!T111&gt;0,IF(AND('DADOS e Estimativa'!$Z111&lt;='DADOS e Estimativa'!T111,'DADOS e Estimativa'!T111&lt;='DADOS e Estimativa'!$AA111),'DADOS e Estimativa'!T111,"excluído*"),"")</f>
        <v/>
      </c>
      <c r="U238" s="198" t="str">
        <f>IF('DADOS e Estimativa'!U111&gt;0,IF(AND('DADOS e Estimativa'!$Z111&lt;='DADOS e Estimativa'!U111,'DADOS e Estimativa'!U111&lt;='DADOS e Estimativa'!$AA111),'DADOS e Estimativa'!U111,"excluído*"),"")</f>
        <v/>
      </c>
      <c r="V238" s="198" t="str">
        <f>IF('DADOS e Estimativa'!V111&gt;0,IF(AND('DADOS e Estimativa'!$Z111&lt;='DADOS e Estimativa'!V111,'DADOS e Estimativa'!V111&lt;='DADOS e Estimativa'!$AA111),'DADOS e Estimativa'!V111,"excluído*"),"")</f>
        <v/>
      </c>
      <c r="W238" s="199" t="str">
        <f>IF('DADOS e Estimativa'!W111&gt;0,IF(AND('DADOS e Estimativa'!$Z111&lt;='DADOS e Estimativa'!W111,'DADOS e Estimativa'!W111&lt;='DADOS e Estimativa'!$AA111),'DADOS e Estimativa'!W111,"excluído*"),"")</f>
        <v/>
      </c>
      <c r="X238" s="177">
        <f t="shared" si="61"/>
        <v>7818.39</v>
      </c>
      <c r="Y238" s="167"/>
      <c r="Z238" s="210">
        <f t="shared" si="62"/>
        <v>15636.78</v>
      </c>
      <c r="AA238" s="142"/>
      <c r="AB238" s="169">
        <v>8000.0</v>
      </c>
      <c r="AC238" s="54">
        <f t="shared" si="63"/>
        <v>-0.02270125</v>
      </c>
      <c r="AD238" s="170">
        <v>7.0</v>
      </c>
    </row>
    <row r="239">
      <c r="A239" s="195" t="str">
        <f>IF('DADOS e Estimativa'!A112="","",'DADOS e Estimativa'!A112)</f>
        <v>7-98</v>
      </c>
      <c r="B239" s="196" t="str">
        <f>IF('DADOS e Estimativa'!B112="","",'DADOS e Estimativa'!B112)</f>
        <v>Instalação item 97</v>
      </c>
      <c r="C239" s="197">
        <f>IF('DADOS e Estimativa'!C112="","",'DADOS e Estimativa'!C112)</f>
        <v>2</v>
      </c>
      <c r="D239" s="197" t="str">
        <f>IF('DADOS e Estimativa'!D112="","",'DADOS e Estimativa'!D112)</f>
        <v>unid.</v>
      </c>
      <c r="E239" s="198">
        <f>IF('DADOS e Estimativa'!E112&gt;0,IF(AND('DADOS e Estimativa'!$Z112&lt;='DADOS e Estimativa'!E112,'DADOS e Estimativa'!E112&lt;='DADOS e Estimativa'!$AA112),'DADOS e Estimativa'!E112,"excluído*"),"")</f>
        <v>2900.35</v>
      </c>
      <c r="F239" s="198" t="str">
        <f>IF('DADOS e Estimativa'!F112&gt;0,IF(AND('DADOS e Estimativa'!$Z112&lt;='DADOS e Estimativa'!F112,'DADOS e Estimativa'!F112&lt;='DADOS e Estimativa'!$AA112),'DADOS e Estimativa'!F112,"excluído*"),"")</f>
        <v>excluído*</v>
      </c>
      <c r="G239" s="198" t="str">
        <f>IF('DADOS e Estimativa'!G112&gt;0,IF(AND('DADOS e Estimativa'!$Z112&lt;='DADOS e Estimativa'!G112,'DADOS e Estimativa'!G112&lt;='DADOS e Estimativa'!$AA112),'DADOS e Estimativa'!G112,"excluído*"),"")</f>
        <v/>
      </c>
      <c r="H239" s="198" t="str">
        <f>IF('DADOS e Estimativa'!H112&gt;0,IF(AND('DADOS e Estimativa'!$Z112&lt;='DADOS e Estimativa'!H112,'DADOS e Estimativa'!H112&lt;='DADOS e Estimativa'!$AA112),'DADOS e Estimativa'!H112,"excluído*"),"")</f>
        <v/>
      </c>
      <c r="I239" s="198">
        <f>IF('DADOS e Estimativa'!I112&gt;0,IF(AND('DADOS e Estimativa'!$Z112&lt;='DADOS e Estimativa'!I112,'DADOS e Estimativa'!I112&lt;='DADOS e Estimativa'!$AA112),'DADOS e Estimativa'!I112,"excluído*"),"")</f>
        <v>1316</v>
      </c>
      <c r="J239" s="198" t="str">
        <f>IF('DADOS e Estimativa'!J112&gt;0,IF(AND('DADOS e Estimativa'!$Z112&lt;='DADOS e Estimativa'!J112,'DADOS e Estimativa'!J112&lt;='DADOS e Estimativa'!$AA112),'DADOS e Estimativa'!J112,"excluído*"),"")</f>
        <v/>
      </c>
      <c r="K239" s="198" t="str">
        <f>IF('DADOS e Estimativa'!K112&gt;0,IF(AND('DADOS e Estimativa'!$Z112&lt;='DADOS e Estimativa'!K112,'DADOS e Estimativa'!K112&lt;='DADOS e Estimativa'!$AA112),'DADOS e Estimativa'!K112,"excluído*"),"")</f>
        <v/>
      </c>
      <c r="L239" s="198" t="str">
        <f>IF('DADOS e Estimativa'!L112&gt;0,IF(AND('DADOS e Estimativa'!$Z112&lt;='DADOS e Estimativa'!L112,'DADOS e Estimativa'!L112&lt;='DADOS e Estimativa'!$AA112),'DADOS e Estimativa'!L112,"excluído*"),"")</f>
        <v/>
      </c>
      <c r="M239" s="198" t="str">
        <f>IF('DADOS e Estimativa'!M112&gt;0,IF(AND('DADOS e Estimativa'!$Z112&lt;='DADOS e Estimativa'!M112,'DADOS e Estimativa'!M112&lt;='DADOS e Estimativa'!$AA112),'DADOS e Estimativa'!M112,"excluído*"),"")</f>
        <v/>
      </c>
      <c r="N239" s="198" t="str">
        <f>IF('DADOS e Estimativa'!N112&gt;0,IF(AND('DADOS e Estimativa'!$Z112&lt;='DADOS e Estimativa'!N112,'DADOS e Estimativa'!N112&lt;='DADOS e Estimativa'!$AA112),'DADOS e Estimativa'!N112,"excluído*"),"")</f>
        <v/>
      </c>
      <c r="O239" s="198" t="str">
        <f>IF('DADOS e Estimativa'!O112&gt;0,IF(AND('DADOS e Estimativa'!$Z112&lt;='DADOS e Estimativa'!O112,'DADOS e Estimativa'!O112&lt;='DADOS e Estimativa'!$AA112),'DADOS e Estimativa'!O112,"excluído*"),"")</f>
        <v/>
      </c>
      <c r="P239" s="198" t="str">
        <f>IF('DADOS e Estimativa'!P112&gt;0,IF(AND('DADOS e Estimativa'!$Z112&lt;='DADOS e Estimativa'!P112,'DADOS e Estimativa'!P112&lt;='DADOS e Estimativa'!$AA112),'DADOS e Estimativa'!P112,"excluído*"),"")</f>
        <v/>
      </c>
      <c r="Q239" s="198" t="str">
        <f>IF('DADOS e Estimativa'!Q112&gt;0,IF(AND('DADOS e Estimativa'!$Z112&lt;='DADOS e Estimativa'!Q112,'DADOS e Estimativa'!Q112&lt;='DADOS e Estimativa'!$AA112),'DADOS e Estimativa'!Q112,"excluído*"),"")</f>
        <v/>
      </c>
      <c r="R239" s="198" t="str">
        <f>IF('DADOS e Estimativa'!R112&gt;0,IF(AND('DADOS e Estimativa'!$Z112&lt;='DADOS e Estimativa'!R112,'DADOS e Estimativa'!R112&lt;='DADOS e Estimativa'!$AA112),'DADOS e Estimativa'!R112,"excluído*"),"")</f>
        <v/>
      </c>
      <c r="S239" s="198" t="str">
        <f>IF('DADOS e Estimativa'!S112&gt;0,IF(AND('DADOS e Estimativa'!$Z112&lt;='DADOS e Estimativa'!S112,'DADOS e Estimativa'!S112&lt;='DADOS e Estimativa'!$AA112),'DADOS e Estimativa'!S112,"excluído*"),"")</f>
        <v/>
      </c>
      <c r="T239" s="198" t="str">
        <f>IF('DADOS e Estimativa'!T112&gt;0,IF(AND('DADOS e Estimativa'!$Z112&lt;='DADOS e Estimativa'!T112,'DADOS e Estimativa'!T112&lt;='DADOS e Estimativa'!$AA112),'DADOS e Estimativa'!T112,"excluído*"),"")</f>
        <v/>
      </c>
      <c r="U239" s="198" t="str">
        <f>IF('DADOS e Estimativa'!U112&gt;0,IF(AND('DADOS e Estimativa'!$Z112&lt;='DADOS e Estimativa'!U112,'DADOS e Estimativa'!U112&lt;='DADOS e Estimativa'!$AA112),'DADOS e Estimativa'!U112,"excluído*"),"")</f>
        <v/>
      </c>
      <c r="V239" s="198" t="str">
        <f>IF('DADOS e Estimativa'!V112&gt;0,IF(AND('DADOS e Estimativa'!$Z112&lt;='DADOS e Estimativa'!V112,'DADOS e Estimativa'!V112&lt;='DADOS e Estimativa'!$AA112),'DADOS e Estimativa'!V112,"excluído*"),"")</f>
        <v/>
      </c>
      <c r="W239" s="199" t="str">
        <f>IF('DADOS e Estimativa'!W112&gt;0,IF(AND('DADOS e Estimativa'!$Z112&lt;='DADOS e Estimativa'!W112,'DADOS e Estimativa'!W112&lt;='DADOS e Estimativa'!$AA112),'DADOS e Estimativa'!W112,"excluído*"),"")</f>
        <v/>
      </c>
      <c r="X239" s="177">
        <f t="shared" si="61"/>
        <v>2108.18</v>
      </c>
      <c r="Y239" s="167"/>
      <c r="Z239" s="210">
        <f t="shared" si="62"/>
        <v>4216.36</v>
      </c>
      <c r="AA239" s="142"/>
      <c r="AB239" s="169">
        <v>2270.81</v>
      </c>
      <c r="AC239" s="54">
        <f t="shared" si="63"/>
        <v>-0.07161761662</v>
      </c>
      <c r="AD239" s="170">
        <v>7.0</v>
      </c>
    </row>
    <row r="240">
      <c r="A240" s="189" t="str">
        <f>IF('DADOS e Estimativa'!A113="","",'DADOS e Estimativa'!A113)</f>
        <v>7-99</v>
      </c>
      <c r="B240" s="190" t="str">
        <f>IF('DADOS e Estimativa'!B113="","",'DADOS e Estimativa'!B113)</f>
        <v>Slipt-Cassete  33.000 a 36.000 BTU's</v>
      </c>
      <c r="C240" s="191">
        <f>IF('DADOS e Estimativa'!C113="","",'DADOS e Estimativa'!C113)</f>
        <v>3</v>
      </c>
      <c r="D240" s="191" t="str">
        <f>IF('DADOS e Estimativa'!D113="","",'DADOS e Estimativa'!D113)</f>
        <v>unid.</v>
      </c>
      <c r="E240" s="192">
        <f>IF('DADOS e Estimativa'!E113&gt;0,IF(AND('DADOS e Estimativa'!$Z113&lt;='DADOS e Estimativa'!E113,'DADOS e Estimativa'!E113&lt;='DADOS e Estimativa'!$AA113),'DADOS e Estimativa'!E113,"excluído*"),"")</f>
        <v>9879.05</v>
      </c>
      <c r="F240" s="192" t="str">
        <f>IF('DADOS e Estimativa'!F113&gt;0,IF(AND('DADOS e Estimativa'!$Z113&lt;='DADOS e Estimativa'!F113,'DADOS e Estimativa'!F113&lt;='DADOS e Estimativa'!$AA113),'DADOS e Estimativa'!F113,"excluído*"),"")</f>
        <v>excluído*</v>
      </c>
      <c r="G240" s="192">
        <f>IF('DADOS e Estimativa'!G113&gt;0,IF(AND('DADOS e Estimativa'!$Z113&lt;='DADOS e Estimativa'!G113,'DADOS e Estimativa'!G113&lt;='DADOS e Estimativa'!$AA113),'DADOS e Estimativa'!G113,"excluído*"),"")</f>
        <v>9950</v>
      </c>
      <c r="H240" s="192">
        <f>IF('DADOS e Estimativa'!H113&gt;0,IF(AND('DADOS e Estimativa'!$Z113&lt;='DADOS e Estimativa'!H113,'DADOS e Estimativa'!H113&lt;='DADOS e Estimativa'!$AA113),'DADOS e Estimativa'!H113,"excluído*"),"")</f>
        <v>10299</v>
      </c>
      <c r="I240" s="192" t="str">
        <f>IF('DADOS e Estimativa'!I113&gt;0,IF(AND('DADOS e Estimativa'!$Z113&lt;='DADOS e Estimativa'!I113,'DADOS e Estimativa'!I113&lt;='DADOS e Estimativa'!$AA113),'DADOS e Estimativa'!I113,"excluído*"),"")</f>
        <v/>
      </c>
      <c r="J240" s="192">
        <f>IF('DADOS e Estimativa'!J113&gt;0,IF(AND('DADOS e Estimativa'!$Z113&lt;='DADOS e Estimativa'!J113,'DADOS e Estimativa'!J113&lt;='DADOS e Estimativa'!$AA113),'DADOS e Estimativa'!J113,"excluído*"),"")</f>
        <v>8688</v>
      </c>
      <c r="K240" s="192" t="str">
        <f>IF('DADOS e Estimativa'!K113&gt;0,IF(AND('DADOS e Estimativa'!$Z113&lt;='DADOS e Estimativa'!K113,'DADOS e Estimativa'!K113&lt;='DADOS e Estimativa'!$AA113),'DADOS e Estimativa'!K113,"excluído*"),"")</f>
        <v/>
      </c>
      <c r="L240" s="192" t="str">
        <f>IF('DADOS e Estimativa'!L113&gt;0,IF(AND('DADOS e Estimativa'!$Z113&lt;='DADOS e Estimativa'!L113,'DADOS e Estimativa'!L113&lt;='DADOS e Estimativa'!$AA113),'DADOS e Estimativa'!L113,"excluído*"),"")</f>
        <v/>
      </c>
      <c r="M240" s="192" t="str">
        <f>IF('DADOS e Estimativa'!M113&gt;0,IF(AND('DADOS e Estimativa'!$Z113&lt;='DADOS e Estimativa'!M113,'DADOS e Estimativa'!M113&lt;='DADOS e Estimativa'!$AA113),'DADOS e Estimativa'!M113,"excluído*"),"")</f>
        <v/>
      </c>
      <c r="N240" s="192" t="str">
        <f>IF('DADOS e Estimativa'!N113&gt;0,IF(AND('DADOS e Estimativa'!$Z113&lt;='DADOS e Estimativa'!N113,'DADOS e Estimativa'!N113&lt;='DADOS e Estimativa'!$AA113),'DADOS e Estimativa'!N113,"excluído*"),"")</f>
        <v/>
      </c>
      <c r="O240" s="192" t="str">
        <f>IF('DADOS e Estimativa'!O113&gt;0,IF(AND('DADOS e Estimativa'!$Z113&lt;='DADOS e Estimativa'!O113,'DADOS e Estimativa'!O113&lt;='DADOS e Estimativa'!$AA113),'DADOS e Estimativa'!O113,"excluído*"),"")</f>
        <v/>
      </c>
      <c r="P240" s="192" t="str">
        <f>IF('DADOS e Estimativa'!P113&gt;0,IF(AND('DADOS e Estimativa'!$Z113&lt;='DADOS e Estimativa'!P113,'DADOS e Estimativa'!P113&lt;='DADOS e Estimativa'!$AA113),'DADOS e Estimativa'!P113,"excluído*"),"")</f>
        <v/>
      </c>
      <c r="Q240" s="192" t="str">
        <f>IF('DADOS e Estimativa'!Q113&gt;0,IF(AND('DADOS e Estimativa'!$Z113&lt;='DADOS e Estimativa'!Q113,'DADOS e Estimativa'!Q113&lt;='DADOS e Estimativa'!$AA113),'DADOS e Estimativa'!Q113,"excluído*"),"")</f>
        <v/>
      </c>
      <c r="R240" s="192" t="str">
        <f>IF('DADOS e Estimativa'!R113&gt;0,IF(AND('DADOS e Estimativa'!$Z113&lt;='DADOS e Estimativa'!R113,'DADOS e Estimativa'!R113&lt;='DADOS e Estimativa'!$AA113),'DADOS e Estimativa'!R113,"excluído*"),"")</f>
        <v/>
      </c>
      <c r="S240" s="192" t="str">
        <f>IF('DADOS e Estimativa'!S113&gt;0,IF(AND('DADOS e Estimativa'!$Z113&lt;='DADOS e Estimativa'!S113,'DADOS e Estimativa'!S113&lt;='DADOS e Estimativa'!$AA113),'DADOS e Estimativa'!S113,"excluído*"),"")</f>
        <v/>
      </c>
      <c r="T240" s="192" t="str">
        <f>IF('DADOS e Estimativa'!T113&gt;0,IF(AND('DADOS e Estimativa'!$Z113&lt;='DADOS e Estimativa'!T113,'DADOS e Estimativa'!T113&lt;='DADOS e Estimativa'!$AA113),'DADOS e Estimativa'!T113,"excluído*"),"")</f>
        <v/>
      </c>
      <c r="U240" s="192" t="str">
        <f>IF('DADOS e Estimativa'!U113&gt;0,IF(AND('DADOS e Estimativa'!$Z113&lt;='DADOS e Estimativa'!U113,'DADOS e Estimativa'!U113&lt;='DADOS e Estimativa'!$AA113),'DADOS e Estimativa'!U113,"excluído*"),"")</f>
        <v/>
      </c>
      <c r="V240" s="192" t="str">
        <f>IF('DADOS e Estimativa'!V113&gt;0,IF(AND('DADOS e Estimativa'!$Z113&lt;='DADOS e Estimativa'!V113,'DADOS e Estimativa'!V113&lt;='DADOS e Estimativa'!$AA113),'DADOS e Estimativa'!V113,"excluído*"),"")</f>
        <v/>
      </c>
      <c r="W240" s="193" t="str">
        <f>IF('DADOS e Estimativa'!W113&gt;0,IF(AND('DADOS e Estimativa'!$Z113&lt;='DADOS e Estimativa'!W113,'DADOS e Estimativa'!W113&lt;='DADOS e Estimativa'!$AA113),'DADOS e Estimativa'!W113,"excluído*"),"")</f>
        <v/>
      </c>
      <c r="X240" s="166">
        <f t="shared" si="61"/>
        <v>9704.01</v>
      </c>
      <c r="Y240" s="167"/>
      <c r="Z240" s="209">
        <f t="shared" si="62"/>
        <v>29112.03</v>
      </c>
      <c r="AA240" s="167"/>
      <c r="AB240" s="169">
        <v>10100.0</v>
      </c>
      <c r="AC240" s="54">
        <f t="shared" si="63"/>
        <v>-0.03920693069</v>
      </c>
      <c r="AD240" s="170">
        <v>7.0</v>
      </c>
    </row>
    <row r="241">
      <c r="A241" s="201" t="str">
        <f>IF('DADOS e Estimativa'!A114="","",'DADOS e Estimativa'!A114)</f>
        <v>7-100</v>
      </c>
      <c r="B241" s="202" t="str">
        <f>IF('DADOS e Estimativa'!B114="","",'DADOS e Estimativa'!B114)</f>
        <v>Instalação item 99</v>
      </c>
      <c r="C241" s="203">
        <f>IF('DADOS e Estimativa'!C114="","",'DADOS e Estimativa'!C114)</f>
        <v>3</v>
      </c>
      <c r="D241" s="203" t="str">
        <f>IF('DADOS e Estimativa'!D114="","",'DADOS e Estimativa'!D114)</f>
        <v>unid.</v>
      </c>
      <c r="E241" s="204">
        <f>IF('DADOS e Estimativa'!E114&gt;0,IF(AND('DADOS e Estimativa'!$Z114&lt;='DADOS e Estimativa'!E114,'DADOS e Estimativa'!E114&lt;='DADOS e Estimativa'!$AA114),'DADOS e Estimativa'!E114,"excluído*"),"")</f>
        <v>2900.35</v>
      </c>
      <c r="F241" s="204" t="str">
        <f>IF('DADOS e Estimativa'!F114&gt;0,IF(AND('DADOS e Estimativa'!$Z114&lt;='DADOS e Estimativa'!F114,'DADOS e Estimativa'!F114&lt;='DADOS e Estimativa'!$AA114),'DADOS e Estimativa'!F114,"excluído*"),"")</f>
        <v>excluído*</v>
      </c>
      <c r="G241" s="204" t="str">
        <f>IF('DADOS e Estimativa'!G114&gt;0,IF(AND('DADOS e Estimativa'!$Z114&lt;='DADOS e Estimativa'!G114,'DADOS e Estimativa'!G114&lt;='DADOS e Estimativa'!$AA114),'DADOS e Estimativa'!G114,"excluído*"),"")</f>
        <v/>
      </c>
      <c r="H241" s="204" t="str">
        <f>IF('DADOS e Estimativa'!H114&gt;0,IF(AND('DADOS e Estimativa'!$Z114&lt;='DADOS e Estimativa'!H114,'DADOS e Estimativa'!H114&lt;='DADOS e Estimativa'!$AA114),'DADOS e Estimativa'!H114,"excluído*"),"")</f>
        <v/>
      </c>
      <c r="I241" s="204">
        <f>IF('DADOS e Estimativa'!I114&gt;0,IF(AND('DADOS e Estimativa'!$Z114&lt;='DADOS e Estimativa'!I114,'DADOS e Estimativa'!I114&lt;='DADOS e Estimativa'!$AA114),'DADOS e Estimativa'!I114,"excluído*"),"")</f>
        <v>1579</v>
      </c>
      <c r="J241" s="204" t="str">
        <f>IF('DADOS e Estimativa'!J114&gt;0,IF(AND('DADOS e Estimativa'!$Z114&lt;='DADOS e Estimativa'!J114,'DADOS e Estimativa'!J114&lt;='DADOS e Estimativa'!$AA114),'DADOS e Estimativa'!J114,"excluído*"),"")</f>
        <v/>
      </c>
      <c r="K241" s="204" t="str">
        <f>IF('DADOS e Estimativa'!K114&gt;0,IF(AND('DADOS e Estimativa'!$Z114&lt;='DADOS e Estimativa'!K114,'DADOS e Estimativa'!K114&lt;='DADOS e Estimativa'!$AA114),'DADOS e Estimativa'!K114,"excluído*"),"")</f>
        <v/>
      </c>
      <c r="L241" s="204" t="str">
        <f>IF('DADOS e Estimativa'!L114&gt;0,IF(AND('DADOS e Estimativa'!$Z114&lt;='DADOS e Estimativa'!L114,'DADOS e Estimativa'!L114&lt;='DADOS e Estimativa'!$AA114),'DADOS e Estimativa'!L114,"excluído*"),"")</f>
        <v/>
      </c>
      <c r="M241" s="204" t="str">
        <f>IF('DADOS e Estimativa'!M114&gt;0,IF(AND('DADOS e Estimativa'!$Z114&lt;='DADOS e Estimativa'!M114,'DADOS e Estimativa'!M114&lt;='DADOS e Estimativa'!$AA114),'DADOS e Estimativa'!M114,"excluído*"),"")</f>
        <v/>
      </c>
      <c r="N241" s="204" t="str">
        <f>IF('DADOS e Estimativa'!N114&gt;0,IF(AND('DADOS e Estimativa'!$Z114&lt;='DADOS e Estimativa'!N114,'DADOS e Estimativa'!N114&lt;='DADOS e Estimativa'!$AA114),'DADOS e Estimativa'!N114,"excluído*"),"")</f>
        <v/>
      </c>
      <c r="O241" s="204" t="str">
        <f>IF('DADOS e Estimativa'!O114&gt;0,IF(AND('DADOS e Estimativa'!$Z114&lt;='DADOS e Estimativa'!O114,'DADOS e Estimativa'!O114&lt;='DADOS e Estimativa'!$AA114),'DADOS e Estimativa'!O114,"excluído*"),"")</f>
        <v/>
      </c>
      <c r="P241" s="204" t="str">
        <f>IF('DADOS e Estimativa'!P114&gt;0,IF(AND('DADOS e Estimativa'!$Z114&lt;='DADOS e Estimativa'!P114,'DADOS e Estimativa'!P114&lt;='DADOS e Estimativa'!$AA114),'DADOS e Estimativa'!P114,"excluído*"),"")</f>
        <v/>
      </c>
      <c r="Q241" s="204" t="str">
        <f>IF('DADOS e Estimativa'!Q114&gt;0,IF(AND('DADOS e Estimativa'!$Z114&lt;='DADOS e Estimativa'!Q114,'DADOS e Estimativa'!Q114&lt;='DADOS e Estimativa'!$AA114),'DADOS e Estimativa'!Q114,"excluído*"),"")</f>
        <v/>
      </c>
      <c r="R241" s="204" t="str">
        <f>IF('DADOS e Estimativa'!R114&gt;0,IF(AND('DADOS e Estimativa'!$Z114&lt;='DADOS e Estimativa'!R114,'DADOS e Estimativa'!R114&lt;='DADOS e Estimativa'!$AA114),'DADOS e Estimativa'!R114,"excluído*"),"")</f>
        <v/>
      </c>
      <c r="S241" s="204" t="str">
        <f>IF('DADOS e Estimativa'!S114&gt;0,IF(AND('DADOS e Estimativa'!$Z114&lt;='DADOS e Estimativa'!S114,'DADOS e Estimativa'!S114&lt;='DADOS e Estimativa'!$AA114),'DADOS e Estimativa'!S114,"excluído*"),"")</f>
        <v/>
      </c>
      <c r="T241" s="204" t="str">
        <f>IF('DADOS e Estimativa'!T114&gt;0,IF(AND('DADOS e Estimativa'!$Z114&lt;='DADOS e Estimativa'!T114,'DADOS e Estimativa'!T114&lt;='DADOS e Estimativa'!$AA114),'DADOS e Estimativa'!T114,"excluído*"),"")</f>
        <v/>
      </c>
      <c r="U241" s="204" t="str">
        <f>IF('DADOS e Estimativa'!U114&gt;0,IF(AND('DADOS e Estimativa'!$Z114&lt;='DADOS e Estimativa'!U114,'DADOS e Estimativa'!U114&lt;='DADOS e Estimativa'!$AA114),'DADOS e Estimativa'!U114,"excluído*"),"")</f>
        <v/>
      </c>
      <c r="V241" s="204" t="str">
        <f>IF('DADOS e Estimativa'!V114&gt;0,IF(AND('DADOS e Estimativa'!$Z114&lt;='DADOS e Estimativa'!V114,'DADOS e Estimativa'!V114&lt;='DADOS e Estimativa'!$AA114),'DADOS e Estimativa'!V114,"excluído*"),"")</f>
        <v/>
      </c>
      <c r="W241" s="205" t="str">
        <f>IF('DADOS e Estimativa'!W114&gt;0,IF(AND('DADOS e Estimativa'!$Z114&lt;='DADOS e Estimativa'!W114,'DADOS e Estimativa'!W114&lt;='DADOS e Estimativa'!$AA114),'DADOS e Estimativa'!W114,"excluído*"),"")</f>
        <v/>
      </c>
      <c r="X241" s="166">
        <f t="shared" si="61"/>
        <v>2239.68</v>
      </c>
      <c r="Y241" s="167"/>
      <c r="Z241" s="206">
        <f t="shared" si="62"/>
        <v>6719.04</v>
      </c>
      <c r="AA241" s="207"/>
      <c r="AB241" s="169">
        <v>3345.87</v>
      </c>
      <c r="AC241" s="54">
        <f t="shared" si="63"/>
        <v>-0.3306135624</v>
      </c>
      <c r="AD241" s="170">
        <v>7.0</v>
      </c>
    </row>
    <row r="242" ht="21.0" customHeight="1">
      <c r="A242" s="182"/>
      <c r="B242" s="85" t="str">
        <f>B115</f>
        <v>Circunscrição VIII</v>
      </c>
      <c r="C242" s="86"/>
      <c r="D242" s="86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148"/>
      <c r="Y242" s="148"/>
      <c r="Z242" s="148"/>
      <c r="AA242" s="149"/>
      <c r="AC242" s="70"/>
    </row>
    <row r="243">
      <c r="A243" s="183" t="str">
        <f>IF('DADOS e Estimativa'!A116="","",'DADOS e Estimativa'!A116)</f>
        <v>8-101</v>
      </c>
      <c r="B243" s="184" t="str">
        <f>IF('DADOS e Estimativa'!B116="","",'DADOS e Estimativa'!B116)</f>
        <v>Split Hi-Wall 12.000 BTU's</v>
      </c>
      <c r="C243" s="185">
        <f>IF('DADOS e Estimativa'!C116="","",'DADOS e Estimativa'!C116)</f>
        <v>2</v>
      </c>
      <c r="D243" s="185" t="str">
        <f>IF('DADOS e Estimativa'!D116="","",'DADOS e Estimativa'!D116)</f>
        <v>unid.</v>
      </c>
      <c r="E243" s="186">
        <f>IF('DADOS e Estimativa'!E116&gt;0,IF(AND('DADOS e Estimativa'!$Z116&lt;='DADOS e Estimativa'!E116,'DADOS e Estimativa'!E116&lt;='DADOS e Estimativa'!$AA116),'DADOS e Estimativa'!E116,"excluído*"),"")</f>
        <v>1846.05</v>
      </c>
      <c r="F243" s="186" t="str">
        <f>IF('DADOS e Estimativa'!F116&gt;0,IF(AND('DADOS e Estimativa'!$Z116&lt;='DADOS e Estimativa'!F116,'DADOS e Estimativa'!F116&lt;='DADOS e Estimativa'!$AA116),'DADOS e Estimativa'!F116,"excluído*"),"")</f>
        <v>excluído*</v>
      </c>
      <c r="G243" s="186">
        <f>IF('DADOS e Estimativa'!G116&gt;0,IF(AND('DADOS e Estimativa'!$Z116&lt;='DADOS e Estimativa'!G116,'DADOS e Estimativa'!G116&lt;='DADOS e Estimativa'!$AA116),'DADOS e Estimativa'!G116,"excluído*"),"")</f>
        <v>1875</v>
      </c>
      <c r="H243" s="186">
        <f>IF('DADOS e Estimativa'!H116&gt;0,IF(AND('DADOS e Estimativa'!$Z116&lt;='DADOS e Estimativa'!H116,'DADOS e Estimativa'!H116&lt;='DADOS e Estimativa'!$AA116),'DADOS e Estimativa'!H116,"excluído*"),"")</f>
        <v>1729</v>
      </c>
      <c r="I243" s="186" t="str">
        <f>IF('DADOS e Estimativa'!I116&gt;0,IF(AND('DADOS e Estimativa'!$Z116&lt;='DADOS e Estimativa'!I116,'DADOS e Estimativa'!I116&lt;='DADOS e Estimativa'!$AA116),'DADOS e Estimativa'!I116,"excluído*"),"")</f>
        <v/>
      </c>
      <c r="J243" s="186">
        <f>IF('DADOS e Estimativa'!J116&gt;0,IF(AND('DADOS e Estimativa'!$Z116&lt;='DADOS e Estimativa'!J116,'DADOS e Estimativa'!J116&lt;='DADOS e Estimativa'!$AA116),'DADOS e Estimativa'!J116,"excluído*"),"")</f>
        <v>1541.5</v>
      </c>
      <c r="K243" s="186" t="str">
        <f>IF('DADOS e Estimativa'!K116&gt;0,IF(AND('DADOS e Estimativa'!$Z116&lt;='DADOS e Estimativa'!K116,'DADOS e Estimativa'!K116&lt;='DADOS e Estimativa'!$AA116),'DADOS e Estimativa'!K116,"excluído*"),"")</f>
        <v/>
      </c>
      <c r="L243" s="186" t="str">
        <f>IF('DADOS e Estimativa'!L116&gt;0,IF(AND('DADOS e Estimativa'!$Z116&lt;='DADOS e Estimativa'!L116,'DADOS e Estimativa'!L116&lt;='DADOS e Estimativa'!$AA116),'DADOS e Estimativa'!L116,"excluído*"),"")</f>
        <v/>
      </c>
      <c r="M243" s="186" t="str">
        <f>IF('DADOS e Estimativa'!M116&gt;0,IF(AND('DADOS e Estimativa'!$Z116&lt;='DADOS e Estimativa'!M116,'DADOS e Estimativa'!M116&lt;='DADOS e Estimativa'!$AA116),'DADOS e Estimativa'!M116,"excluído*"),"")</f>
        <v/>
      </c>
      <c r="N243" s="186" t="str">
        <f>IF('DADOS e Estimativa'!N116&gt;0,IF(AND('DADOS e Estimativa'!$Z116&lt;='DADOS e Estimativa'!N116,'DADOS e Estimativa'!N116&lt;='DADOS e Estimativa'!$AA116),'DADOS e Estimativa'!N116,"excluído*"),"")</f>
        <v/>
      </c>
      <c r="O243" s="186" t="str">
        <f>IF('DADOS e Estimativa'!O116&gt;0,IF(AND('DADOS e Estimativa'!$Z116&lt;='DADOS e Estimativa'!O116,'DADOS e Estimativa'!O116&lt;='DADOS e Estimativa'!$AA116),'DADOS e Estimativa'!O116,"excluído*"),"")</f>
        <v/>
      </c>
      <c r="P243" s="186" t="str">
        <f>IF('DADOS e Estimativa'!P116&gt;0,IF(AND('DADOS e Estimativa'!$Z116&lt;='DADOS e Estimativa'!P116,'DADOS e Estimativa'!P116&lt;='DADOS e Estimativa'!$AA116),'DADOS e Estimativa'!P116,"excluído*"),"")</f>
        <v/>
      </c>
      <c r="Q243" s="186" t="str">
        <f>IF('DADOS e Estimativa'!Q116&gt;0,IF(AND('DADOS e Estimativa'!$Z116&lt;='DADOS e Estimativa'!Q116,'DADOS e Estimativa'!Q116&lt;='DADOS e Estimativa'!$AA116),'DADOS e Estimativa'!Q116,"excluído*"),"")</f>
        <v/>
      </c>
      <c r="R243" s="186" t="str">
        <f>IF('DADOS e Estimativa'!R116&gt;0,IF(AND('DADOS e Estimativa'!$Z116&lt;='DADOS e Estimativa'!R116,'DADOS e Estimativa'!R116&lt;='DADOS e Estimativa'!$AA116),'DADOS e Estimativa'!R116,"excluído*"),"")</f>
        <v/>
      </c>
      <c r="S243" s="186" t="str">
        <f>IF('DADOS e Estimativa'!S116&gt;0,IF(AND('DADOS e Estimativa'!$Z116&lt;='DADOS e Estimativa'!S116,'DADOS e Estimativa'!S116&lt;='DADOS e Estimativa'!$AA116),'DADOS e Estimativa'!S116,"excluído*"),"")</f>
        <v/>
      </c>
      <c r="T243" s="186" t="str">
        <f>IF('DADOS e Estimativa'!T116&gt;0,IF(AND('DADOS e Estimativa'!$Z116&lt;='DADOS e Estimativa'!T116,'DADOS e Estimativa'!T116&lt;='DADOS e Estimativa'!$AA116),'DADOS e Estimativa'!T116,"excluído*"),"")</f>
        <v/>
      </c>
      <c r="U243" s="186" t="str">
        <f>IF('DADOS e Estimativa'!U116&gt;0,IF(AND('DADOS e Estimativa'!$Z116&lt;='DADOS e Estimativa'!U116,'DADOS e Estimativa'!U116&lt;='DADOS e Estimativa'!$AA116),'DADOS e Estimativa'!U116,"excluído*"),"")</f>
        <v/>
      </c>
      <c r="V243" s="186" t="str">
        <f>IF('DADOS e Estimativa'!V116&gt;0,IF(AND('DADOS e Estimativa'!$Z116&lt;='DADOS e Estimativa'!V116,'DADOS e Estimativa'!V116&lt;='DADOS e Estimativa'!$AA116),'DADOS e Estimativa'!V116,"excluído*"),"")</f>
        <v/>
      </c>
      <c r="W243" s="187" t="str">
        <f>IF('DADOS e Estimativa'!W116&gt;0,IF(AND('DADOS e Estimativa'!$Z116&lt;='DADOS e Estimativa'!W116,'DADOS e Estimativa'!W116&lt;='DADOS e Estimativa'!$AA116),'DADOS e Estimativa'!W116,"excluído*"),"")</f>
        <v/>
      </c>
      <c r="X243" s="156">
        <f t="shared" ref="X243:X256" si="64">IF(SUM(E243:M243)&gt;0,ROUND(AVERAGE(E243:M243),2),"")</f>
        <v>1747.89</v>
      </c>
      <c r="Y243" s="157"/>
      <c r="Z243" s="188">
        <f t="shared" ref="Z243:Z256" si="65">IF(X243&lt;&gt;"",X243*C243,"")</f>
        <v>3495.78</v>
      </c>
      <c r="AA243" s="157"/>
      <c r="AB243" s="169">
        <v>1889.09</v>
      </c>
      <c r="AC243" s="54">
        <f t="shared" ref="AC243:AC256" si="66">X243/AB243-1</f>
        <v>-0.07474498303</v>
      </c>
      <c r="AD243" s="170">
        <v>8.0</v>
      </c>
    </row>
    <row r="244">
      <c r="A244" s="189" t="str">
        <f>IF('DADOS e Estimativa'!A117="","",'DADOS e Estimativa'!A117)</f>
        <v>8-102</v>
      </c>
      <c r="B244" s="190" t="str">
        <f>IF('DADOS e Estimativa'!B117="","",'DADOS e Estimativa'!B117)</f>
        <v>Instalação item 101</v>
      </c>
      <c r="C244" s="191">
        <f>IF('DADOS e Estimativa'!C117="","",'DADOS e Estimativa'!C117)</f>
        <v>2</v>
      </c>
      <c r="D244" s="191" t="str">
        <f>IF('DADOS e Estimativa'!D117="","",'DADOS e Estimativa'!D117)</f>
        <v>unid.</v>
      </c>
      <c r="E244" s="192">
        <f>IF('DADOS e Estimativa'!E117&gt;0,IF(AND('DADOS e Estimativa'!$Z117&lt;='DADOS e Estimativa'!E117,'DADOS e Estimativa'!E117&lt;='DADOS e Estimativa'!$AA117),'DADOS e Estimativa'!E117,"excluído*"),"")</f>
        <v>2334.65</v>
      </c>
      <c r="F244" s="192" t="str">
        <f>IF('DADOS e Estimativa'!F117&gt;0,IF(AND('DADOS e Estimativa'!$Z117&lt;='DADOS e Estimativa'!F117,'DADOS e Estimativa'!F117&lt;='DADOS e Estimativa'!$AA117),'DADOS e Estimativa'!F117,"excluído*"),"")</f>
        <v>excluído*</v>
      </c>
      <c r="G244" s="192" t="str">
        <f>IF('DADOS e Estimativa'!G117&gt;0,IF(AND('DADOS e Estimativa'!$Z117&lt;='DADOS e Estimativa'!G117,'DADOS e Estimativa'!G117&lt;='DADOS e Estimativa'!$AA117),'DADOS e Estimativa'!G117,"excluído*"),"")</f>
        <v/>
      </c>
      <c r="H244" s="192" t="str">
        <f>IF('DADOS e Estimativa'!H117&gt;0,IF(AND('DADOS e Estimativa'!$Z117&lt;='DADOS e Estimativa'!H117,'DADOS e Estimativa'!H117&lt;='DADOS e Estimativa'!$AA117),'DADOS e Estimativa'!H117,"excluído*"),"")</f>
        <v/>
      </c>
      <c r="I244" s="192" t="str">
        <f>IF('DADOS e Estimativa'!I117&gt;0,IF(AND('DADOS e Estimativa'!$Z117&lt;='DADOS e Estimativa'!I117,'DADOS e Estimativa'!I117&lt;='DADOS e Estimativa'!$AA117),'DADOS e Estimativa'!I117,"excluído*"),"")</f>
        <v/>
      </c>
      <c r="J244" s="192">
        <f>IF('DADOS e Estimativa'!J117&gt;0,IF(AND('DADOS e Estimativa'!$Z117&lt;='DADOS e Estimativa'!J117,'DADOS e Estimativa'!J117&lt;='DADOS e Estimativa'!$AA117),'DADOS e Estimativa'!J117,"excluído*"),"")</f>
        <v>640</v>
      </c>
      <c r="K244" s="192">
        <f>IF('DADOS e Estimativa'!K117&gt;0,IF(AND('DADOS e Estimativa'!$Z117&lt;='DADOS e Estimativa'!K117,'DADOS e Estimativa'!K117&lt;='DADOS e Estimativa'!$AA117),'DADOS e Estimativa'!K117,"excluído*"),"")</f>
        <v>835</v>
      </c>
      <c r="L244" s="192" t="str">
        <f>IF('DADOS e Estimativa'!L117&gt;0,IF(AND('DADOS e Estimativa'!$Z117&lt;='DADOS e Estimativa'!L117,'DADOS e Estimativa'!L117&lt;='DADOS e Estimativa'!$AA117),'DADOS e Estimativa'!L117,"excluído*"),"")</f>
        <v/>
      </c>
      <c r="M244" s="192" t="str">
        <f>IF('DADOS e Estimativa'!M117&gt;0,IF(AND('DADOS e Estimativa'!$Z117&lt;='DADOS e Estimativa'!M117,'DADOS e Estimativa'!M117&lt;='DADOS e Estimativa'!$AA117),'DADOS e Estimativa'!M117,"excluído*"),"")</f>
        <v/>
      </c>
      <c r="N244" s="192" t="str">
        <f>IF('DADOS e Estimativa'!N117&gt;0,IF(AND('DADOS e Estimativa'!$Z117&lt;='DADOS e Estimativa'!N117,'DADOS e Estimativa'!N117&lt;='DADOS e Estimativa'!$AA117),'DADOS e Estimativa'!N117,"excluído*"),"")</f>
        <v/>
      </c>
      <c r="O244" s="192" t="str">
        <f>IF('DADOS e Estimativa'!O117&gt;0,IF(AND('DADOS e Estimativa'!$Z117&lt;='DADOS e Estimativa'!O117,'DADOS e Estimativa'!O117&lt;='DADOS e Estimativa'!$AA117),'DADOS e Estimativa'!O117,"excluído*"),"")</f>
        <v/>
      </c>
      <c r="P244" s="192" t="str">
        <f>IF('DADOS e Estimativa'!P117&gt;0,IF(AND('DADOS e Estimativa'!$Z117&lt;='DADOS e Estimativa'!P117,'DADOS e Estimativa'!P117&lt;='DADOS e Estimativa'!$AA117),'DADOS e Estimativa'!P117,"excluído*"),"")</f>
        <v/>
      </c>
      <c r="Q244" s="192" t="str">
        <f>IF('DADOS e Estimativa'!Q117&gt;0,IF(AND('DADOS e Estimativa'!$Z117&lt;='DADOS e Estimativa'!Q117,'DADOS e Estimativa'!Q117&lt;='DADOS e Estimativa'!$AA117),'DADOS e Estimativa'!Q117,"excluído*"),"")</f>
        <v/>
      </c>
      <c r="R244" s="192" t="str">
        <f>IF('DADOS e Estimativa'!R117&gt;0,IF(AND('DADOS e Estimativa'!$Z117&lt;='DADOS e Estimativa'!R117,'DADOS e Estimativa'!R117&lt;='DADOS e Estimativa'!$AA117),'DADOS e Estimativa'!R117,"excluído*"),"")</f>
        <v/>
      </c>
      <c r="S244" s="192" t="str">
        <f>IF('DADOS e Estimativa'!S117&gt;0,IF(AND('DADOS e Estimativa'!$Z117&lt;='DADOS e Estimativa'!S117,'DADOS e Estimativa'!S117&lt;='DADOS e Estimativa'!$AA117),'DADOS e Estimativa'!S117,"excluído*"),"")</f>
        <v/>
      </c>
      <c r="T244" s="192" t="str">
        <f>IF('DADOS e Estimativa'!T117&gt;0,IF(AND('DADOS e Estimativa'!$Z117&lt;='DADOS e Estimativa'!T117,'DADOS e Estimativa'!T117&lt;='DADOS e Estimativa'!$AA117),'DADOS e Estimativa'!T117,"excluído*"),"")</f>
        <v/>
      </c>
      <c r="U244" s="192" t="str">
        <f>IF('DADOS e Estimativa'!U117&gt;0,IF(AND('DADOS e Estimativa'!$Z117&lt;='DADOS e Estimativa'!U117,'DADOS e Estimativa'!U117&lt;='DADOS e Estimativa'!$AA117),'DADOS e Estimativa'!U117,"excluído*"),"")</f>
        <v/>
      </c>
      <c r="V244" s="192" t="str">
        <f>IF('DADOS e Estimativa'!V117&gt;0,IF(AND('DADOS e Estimativa'!$Z117&lt;='DADOS e Estimativa'!V117,'DADOS e Estimativa'!V117&lt;='DADOS e Estimativa'!$AA117),'DADOS e Estimativa'!V117,"excluído*"),"")</f>
        <v/>
      </c>
      <c r="W244" s="208" t="str">
        <f>IF('DADOS e Estimativa'!W117&gt;0,IF(AND('DADOS e Estimativa'!$Z117&lt;='DADOS e Estimativa'!W117,'DADOS e Estimativa'!W117&lt;='DADOS e Estimativa'!$AA117),'DADOS e Estimativa'!W117,"excluído*"),"")</f>
        <v/>
      </c>
      <c r="X244" s="166">
        <f t="shared" si="64"/>
        <v>1269.88</v>
      </c>
      <c r="Y244" s="167"/>
      <c r="Z244" s="209">
        <f t="shared" si="65"/>
        <v>2539.76</v>
      </c>
      <c r="AA244" s="167"/>
      <c r="AB244" s="169">
        <v>650.0</v>
      </c>
      <c r="AC244" s="54">
        <f t="shared" si="66"/>
        <v>0.9536615385</v>
      </c>
      <c r="AD244" s="170">
        <v>8.0</v>
      </c>
    </row>
    <row r="245">
      <c r="A245" s="195" t="str">
        <f>IF('DADOS e Estimativa'!A118="","",'DADOS e Estimativa'!A118)</f>
        <v>8-103</v>
      </c>
      <c r="B245" s="196" t="str">
        <f>IF('DADOS e Estimativa'!B118="","",'DADOS e Estimativa'!B118)</f>
        <v>Split Hi-Wall 18.000 BTU's</v>
      </c>
      <c r="C245" s="197">
        <f>IF('DADOS e Estimativa'!C118="","",'DADOS e Estimativa'!C118)</f>
        <v>4</v>
      </c>
      <c r="D245" s="197" t="str">
        <f>IF('DADOS e Estimativa'!D118="","",'DADOS e Estimativa'!D118)</f>
        <v>unid.</v>
      </c>
      <c r="E245" s="198">
        <f>IF('DADOS e Estimativa'!E118&gt;0,IF(AND('DADOS e Estimativa'!$Z118&lt;='DADOS e Estimativa'!E118,'DADOS e Estimativa'!E118&lt;='DADOS e Estimativa'!$AA118),'DADOS e Estimativa'!E118,"excluído*"),"")</f>
        <v>2136.55</v>
      </c>
      <c r="F245" s="198" t="str">
        <f>IF('DADOS e Estimativa'!F118&gt;0,IF(AND('DADOS e Estimativa'!$Z118&lt;='DADOS e Estimativa'!F118,'DADOS e Estimativa'!F118&lt;='DADOS e Estimativa'!$AA118),'DADOS e Estimativa'!F118,"excluído*"),"")</f>
        <v>excluído*</v>
      </c>
      <c r="G245" s="198">
        <f>IF('DADOS e Estimativa'!G118&gt;0,IF(AND('DADOS e Estimativa'!$Z118&lt;='DADOS e Estimativa'!G118,'DADOS e Estimativa'!G118&lt;='DADOS e Estimativa'!$AA118),'DADOS e Estimativa'!G118,"excluído*"),"")</f>
        <v>2890</v>
      </c>
      <c r="H245" s="198">
        <f>IF('DADOS e Estimativa'!H118&gt;0,IF(AND('DADOS e Estimativa'!$Z118&lt;='DADOS e Estimativa'!H118,'DADOS e Estimativa'!H118&lt;='DADOS e Estimativa'!$AA118),'DADOS e Estimativa'!H118,"excluído*"),"")</f>
        <v>2989</v>
      </c>
      <c r="I245" s="198" t="str">
        <f>IF('DADOS e Estimativa'!I118&gt;0,IF(AND('DADOS e Estimativa'!$Z118&lt;='DADOS e Estimativa'!I118,'DADOS e Estimativa'!I118&lt;='DADOS e Estimativa'!$AA118),'DADOS e Estimativa'!I118,"excluído*"),"")</f>
        <v/>
      </c>
      <c r="J245" s="198" t="str">
        <f>IF('DADOS e Estimativa'!J118&gt;0,IF(AND('DADOS e Estimativa'!$Z118&lt;='DADOS e Estimativa'!J118,'DADOS e Estimativa'!J118&lt;='DADOS e Estimativa'!$AA118),'DADOS e Estimativa'!J118,"excluído*"),"")</f>
        <v/>
      </c>
      <c r="K245" s="198" t="str">
        <f>IF('DADOS e Estimativa'!K118&gt;0,IF(AND('DADOS e Estimativa'!$Z118&lt;='DADOS e Estimativa'!K118,'DADOS e Estimativa'!K118&lt;='DADOS e Estimativa'!$AA118),'DADOS e Estimativa'!K118,"excluído*"),"")</f>
        <v/>
      </c>
      <c r="L245" s="198" t="str">
        <f>IF('DADOS e Estimativa'!L118&gt;0,IF(AND('DADOS e Estimativa'!$Z118&lt;='DADOS e Estimativa'!L118,'DADOS e Estimativa'!L118&lt;='DADOS e Estimativa'!$AA118),'DADOS e Estimativa'!L118,"excluído*"),"")</f>
        <v/>
      </c>
      <c r="M245" s="198" t="str">
        <f>IF('DADOS e Estimativa'!M118&gt;0,IF(AND('DADOS e Estimativa'!$Z118&lt;='DADOS e Estimativa'!M118,'DADOS e Estimativa'!M118&lt;='DADOS e Estimativa'!$AA118),'DADOS e Estimativa'!M118,"excluído*"),"")</f>
        <v/>
      </c>
      <c r="N245" s="198" t="str">
        <f>IF('DADOS e Estimativa'!N118&gt;0,IF(AND('DADOS e Estimativa'!$Z118&lt;='DADOS e Estimativa'!N118,'DADOS e Estimativa'!N118&lt;='DADOS e Estimativa'!$AA118),'DADOS e Estimativa'!N118,"excluído*"),"")</f>
        <v/>
      </c>
      <c r="O245" s="198" t="str">
        <f>IF('DADOS e Estimativa'!O118&gt;0,IF(AND('DADOS e Estimativa'!$Z118&lt;='DADOS e Estimativa'!O118,'DADOS e Estimativa'!O118&lt;='DADOS e Estimativa'!$AA118),'DADOS e Estimativa'!O118,"excluído*"),"")</f>
        <v/>
      </c>
      <c r="P245" s="198" t="str">
        <f>IF('DADOS e Estimativa'!P118&gt;0,IF(AND('DADOS e Estimativa'!$Z118&lt;='DADOS e Estimativa'!P118,'DADOS e Estimativa'!P118&lt;='DADOS e Estimativa'!$AA118),'DADOS e Estimativa'!P118,"excluído*"),"")</f>
        <v/>
      </c>
      <c r="Q245" s="198" t="str">
        <f>IF('DADOS e Estimativa'!Q118&gt;0,IF(AND('DADOS e Estimativa'!$Z118&lt;='DADOS e Estimativa'!Q118,'DADOS e Estimativa'!Q118&lt;='DADOS e Estimativa'!$AA118),'DADOS e Estimativa'!Q118,"excluído*"),"")</f>
        <v/>
      </c>
      <c r="R245" s="198" t="str">
        <f>IF('DADOS e Estimativa'!R118&gt;0,IF(AND('DADOS e Estimativa'!$Z118&lt;='DADOS e Estimativa'!R118,'DADOS e Estimativa'!R118&lt;='DADOS e Estimativa'!$AA118),'DADOS e Estimativa'!R118,"excluído*"),"")</f>
        <v/>
      </c>
      <c r="S245" s="198" t="str">
        <f>IF('DADOS e Estimativa'!S118&gt;0,IF(AND('DADOS e Estimativa'!$Z118&lt;='DADOS e Estimativa'!S118,'DADOS e Estimativa'!S118&lt;='DADOS e Estimativa'!$AA118),'DADOS e Estimativa'!S118,"excluído*"),"")</f>
        <v/>
      </c>
      <c r="T245" s="198" t="str">
        <f>IF('DADOS e Estimativa'!T118&gt;0,IF(AND('DADOS e Estimativa'!$Z118&lt;='DADOS e Estimativa'!T118,'DADOS e Estimativa'!T118&lt;='DADOS e Estimativa'!$AA118),'DADOS e Estimativa'!T118,"excluído*"),"")</f>
        <v/>
      </c>
      <c r="U245" s="198" t="str">
        <f>IF('DADOS e Estimativa'!U118&gt;0,IF(AND('DADOS e Estimativa'!$Z118&lt;='DADOS e Estimativa'!U118,'DADOS e Estimativa'!U118&lt;='DADOS e Estimativa'!$AA118),'DADOS e Estimativa'!U118,"excluído*"),"")</f>
        <v/>
      </c>
      <c r="V245" s="198" t="str">
        <f>IF('DADOS e Estimativa'!V118&gt;0,IF(AND('DADOS e Estimativa'!$Z118&lt;='DADOS e Estimativa'!V118,'DADOS e Estimativa'!V118&lt;='DADOS e Estimativa'!$AA118),'DADOS e Estimativa'!V118,"excluído*"),"")</f>
        <v/>
      </c>
      <c r="W245" s="199" t="str">
        <f>IF('DADOS e Estimativa'!W118&gt;0,IF(AND('DADOS e Estimativa'!$Z118&lt;='DADOS e Estimativa'!W118,'DADOS e Estimativa'!W118&lt;='DADOS e Estimativa'!$AA118),'DADOS e Estimativa'!W118,"excluído*"),"")</f>
        <v/>
      </c>
      <c r="X245" s="177">
        <f t="shared" si="64"/>
        <v>2671.85</v>
      </c>
      <c r="Y245" s="167"/>
      <c r="Z245" s="210">
        <f t="shared" si="65"/>
        <v>10687.4</v>
      </c>
      <c r="AA245" s="142"/>
      <c r="AB245" s="169">
        <v>2488.45</v>
      </c>
      <c r="AC245" s="54">
        <f t="shared" si="66"/>
        <v>0.07370049629</v>
      </c>
      <c r="AD245" s="170">
        <v>8.0</v>
      </c>
    </row>
    <row r="246">
      <c r="A246" s="195" t="str">
        <f>IF('DADOS e Estimativa'!A119="","",'DADOS e Estimativa'!A119)</f>
        <v>8-104</v>
      </c>
      <c r="B246" s="196" t="str">
        <f>IF('DADOS e Estimativa'!B119="","",'DADOS e Estimativa'!B119)</f>
        <v>Instalação item 103</v>
      </c>
      <c r="C246" s="197">
        <f>IF('DADOS e Estimativa'!C119="","",'DADOS e Estimativa'!C119)</f>
        <v>4</v>
      </c>
      <c r="D246" s="197" t="str">
        <f>IF('DADOS e Estimativa'!D119="","",'DADOS e Estimativa'!D119)</f>
        <v>unid.</v>
      </c>
      <c r="E246" s="198">
        <f>IF('DADOS e Estimativa'!E119&gt;0,IF(AND('DADOS e Estimativa'!$Z119&lt;='DADOS e Estimativa'!E119,'DADOS e Estimativa'!E119&lt;='DADOS e Estimativa'!$AA119),'DADOS e Estimativa'!E119,"excluído*"),"")</f>
        <v>2334.65</v>
      </c>
      <c r="F246" s="198" t="str">
        <f>IF('DADOS e Estimativa'!F119&gt;0,IF(AND('DADOS e Estimativa'!$Z119&lt;='DADOS e Estimativa'!F119,'DADOS e Estimativa'!F119&lt;='DADOS e Estimativa'!$AA119),'DADOS e Estimativa'!F119,"excluído*"),"")</f>
        <v>excluído*</v>
      </c>
      <c r="G246" s="198" t="str">
        <f>IF('DADOS e Estimativa'!G119&gt;0,IF(AND('DADOS e Estimativa'!$Z119&lt;='DADOS e Estimativa'!G119,'DADOS e Estimativa'!G119&lt;='DADOS e Estimativa'!$AA119),'DADOS e Estimativa'!G119,"excluído*"),"")</f>
        <v/>
      </c>
      <c r="H246" s="198" t="str">
        <f>IF('DADOS e Estimativa'!H119&gt;0,IF(AND('DADOS e Estimativa'!$Z119&lt;='DADOS e Estimativa'!H119,'DADOS e Estimativa'!H119&lt;='DADOS e Estimativa'!$AA119),'DADOS e Estimativa'!H119,"excluído*"),"")</f>
        <v/>
      </c>
      <c r="I246" s="198" t="str">
        <f>IF('DADOS e Estimativa'!I119&gt;0,IF(AND('DADOS e Estimativa'!$Z119&lt;='DADOS e Estimativa'!I119,'DADOS e Estimativa'!I119&lt;='DADOS e Estimativa'!$AA119),'DADOS e Estimativa'!I119,"excluído*"),"")</f>
        <v/>
      </c>
      <c r="J246" s="198">
        <f>IF('DADOS e Estimativa'!J119&gt;0,IF(AND('DADOS e Estimativa'!$Z119&lt;='DADOS e Estimativa'!J119,'DADOS e Estimativa'!J119&lt;='DADOS e Estimativa'!$AA119),'DADOS e Estimativa'!J119,"excluído*"),"")</f>
        <v>750</v>
      </c>
      <c r="K246" s="198">
        <f>IF('DADOS e Estimativa'!K119&gt;0,IF(AND('DADOS e Estimativa'!$Z119&lt;='DADOS e Estimativa'!K119,'DADOS e Estimativa'!K119&lt;='DADOS e Estimativa'!$AA119),'DADOS e Estimativa'!K119,"excluído*"),"")</f>
        <v>835</v>
      </c>
      <c r="L246" s="198" t="str">
        <f>IF('DADOS e Estimativa'!L119&gt;0,IF(AND('DADOS e Estimativa'!$Z119&lt;='DADOS e Estimativa'!L119,'DADOS e Estimativa'!L119&lt;='DADOS e Estimativa'!$AA119),'DADOS e Estimativa'!L119,"excluído*"),"")</f>
        <v/>
      </c>
      <c r="M246" s="198" t="str">
        <f>IF('DADOS e Estimativa'!M119&gt;0,IF(AND('DADOS e Estimativa'!$Z119&lt;='DADOS e Estimativa'!M119,'DADOS e Estimativa'!M119&lt;='DADOS e Estimativa'!$AA119),'DADOS e Estimativa'!M119,"excluído*"),"")</f>
        <v/>
      </c>
      <c r="N246" s="198" t="str">
        <f>IF('DADOS e Estimativa'!N119&gt;0,IF(AND('DADOS e Estimativa'!$Z119&lt;='DADOS e Estimativa'!N119,'DADOS e Estimativa'!N119&lt;='DADOS e Estimativa'!$AA119),'DADOS e Estimativa'!N119,"excluído*"),"")</f>
        <v/>
      </c>
      <c r="O246" s="198" t="str">
        <f>IF('DADOS e Estimativa'!O119&gt;0,IF(AND('DADOS e Estimativa'!$Z119&lt;='DADOS e Estimativa'!O119,'DADOS e Estimativa'!O119&lt;='DADOS e Estimativa'!$AA119),'DADOS e Estimativa'!O119,"excluído*"),"")</f>
        <v/>
      </c>
      <c r="P246" s="198" t="str">
        <f>IF('DADOS e Estimativa'!P119&gt;0,IF(AND('DADOS e Estimativa'!$Z119&lt;='DADOS e Estimativa'!P119,'DADOS e Estimativa'!P119&lt;='DADOS e Estimativa'!$AA119),'DADOS e Estimativa'!P119,"excluído*"),"")</f>
        <v/>
      </c>
      <c r="Q246" s="198" t="str">
        <f>IF('DADOS e Estimativa'!Q119&gt;0,IF(AND('DADOS e Estimativa'!$Z119&lt;='DADOS e Estimativa'!Q119,'DADOS e Estimativa'!Q119&lt;='DADOS e Estimativa'!$AA119),'DADOS e Estimativa'!Q119,"excluído*"),"")</f>
        <v/>
      </c>
      <c r="R246" s="198" t="str">
        <f>IF('DADOS e Estimativa'!R119&gt;0,IF(AND('DADOS e Estimativa'!$Z119&lt;='DADOS e Estimativa'!R119,'DADOS e Estimativa'!R119&lt;='DADOS e Estimativa'!$AA119),'DADOS e Estimativa'!R119,"excluído*"),"")</f>
        <v/>
      </c>
      <c r="S246" s="198" t="str">
        <f>IF('DADOS e Estimativa'!S119&gt;0,IF(AND('DADOS e Estimativa'!$Z119&lt;='DADOS e Estimativa'!S119,'DADOS e Estimativa'!S119&lt;='DADOS e Estimativa'!$AA119),'DADOS e Estimativa'!S119,"excluído*"),"")</f>
        <v/>
      </c>
      <c r="T246" s="198" t="str">
        <f>IF('DADOS e Estimativa'!T119&gt;0,IF(AND('DADOS e Estimativa'!$Z119&lt;='DADOS e Estimativa'!T119,'DADOS e Estimativa'!T119&lt;='DADOS e Estimativa'!$AA119),'DADOS e Estimativa'!T119,"excluído*"),"")</f>
        <v/>
      </c>
      <c r="U246" s="198" t="str">
        <f>IF('DADOS e Estimativa'!U119&gt;0,IF(AND('DADOS e Estimativa'!$Z119&lt;='DADOS e Estimativa'!U119,'DADOS e Estimativa'!U119&lt;='DADOS e Estimativa'!$AA119),'DADOS e Estimativa'!U119,"excluído*"),"")</f>
        <v/>
      </c>
      <c r="V246" s="198" t="str">
        <f>IF('DADOS e Estimativa'!V119&gt;0,IF(AND('DADOS e Estimativa'!$Z119&lt;='DADOS e Estimativa'!V119,'DADOS e Estimativa'!V119&lt;='DADOS e Estimativa'!$AA119),'DADOS e Estimativa'!V119,"excluído*"),"")</f>
        <v/>
      </c>
      <c r="W246" s="199" t="str">
        <f>IF('DADOS e Estimativa'!W119&gt;0,IF(AND('DADOS e Estimativa'!$Z119&lt;='DADOS e Estimativa'!W119,'DADOS e Estimativa'!W119&lt;='DADOS e Estimativa'!$AA119),'DADOS e Estimativa'!W119,"excluído*"),"")</f>
        <v/>
      </c>
      <c r="X246" s="177">
        <f t="shared" si="64"/>
        <v>1306.55</v>
      </c>
      <c r="Y246" s="167"/>
      <c r="Z246" s="210">
        <f t="shared" si="65"/>
        <v>5226.2</v>
      </c>
      <c r="AA246" s="142"/>
      <c r="AB246" s="169">
        <v>650.0</v>
      </c>
      <c r="AC246" s="54">
        <f t="shared" si="66"/>
        <v>1.010076923</v>
      </c>
      <c r="AD246" s="170">
        <v>8.0</v>
      </c>
    </row>
    <row r="247">
      <c r="A247" s="189" t="str">
        <f>IF('DADOS e Estimativa'!A120="","",'DADOS e Estimativa'!A120)</f>
        <v>8-105</v>
      </c>
      <c r="B247" s="190" t="str">
        <f>IF('DADOS e Estimativa'!B120="","",'DADOS e Estimativa'!B120)</f>
        <v>Split Piso-Teto 22.000 a 24.000 BTU's</v>
      </c>
      <c r="C247" s="191">
        <f>IF('DADOS e Estimativa'!C120="","",'DADOS e Estimativa'!C120)</f>
        <v>5</v>
      </c>
      <c r="D247" s="191" t="str">
        <f>IF('DADOS e Estimativa'!D120="","",'DADOS e Estimativa'!D120)</f>
        <v>unid.</v>
      </c>
      <c r="E247" s="192">
        <f>IF('DADOS e Estimativa'!E120&gt;0,IF(AND('DADOS e Estimativa'!$Z120&lt;='DADOS e Estimativa'!E120,'DADOS e Estimativa'!E120&lt;='DADOS e Estimativa'!$AA120),'DADOS e Estimativa'!E120,"excluído*"),"")</f>
        <v>5685.61</v>
      </c>
      <c r="F247" s="192" t="str">
        <f>IF('DADOS e Estimativa'!F120&gt;0,IF(AND('DADOS e Estimativa'!$Z120&lt;='DADOS e Estimativa'!F120,'DADOS e Estimativa'!F120&lt;='DADOS e Estimativa'!$AA120),'DADOS e Estimativa'!F120,"excluído*"),"")</f>
        <v>excluído*</v>
      </c>
      <c r="G247" s="192">
        <f>IF('DADOS e Estimativa'!G120&gt;0,IF(AND('DADOS e Estimativa'!$Z120&lt;='DADOS e Estimativa'!G120,'DADOS e Estimativa'!G120&lt;='DADOS e Estimativa'!$AA120),'DADOS e Estimativa'!G120,"excluído*"),"")</f>
        <v>6450</v>
      </c>
      <c r="H247" s="192" t="str">
        <f>IF('DADOS e Estimativa'!H120&gt;0,IF(AND('DADOS e Estimativa'!$Z120&lt;='DADOS e Estimativa'!H120,'DADOS e Estimativa'!H120&lt;='DADOS e Estimativa'!$AA120),'DADOS e Estimativa'!H120,"excluído*"),"")</f>
        <v/>
      </c>
      <c r="I247" s="192" t="str">
        <f>IF('DADOS e Estimativa'!I120&gt;0,IF(AND('DADOS e Estimativa'!$Z120&lt;='DADOS e Estimativa'!I120,'DADOS e Estimativa'!I120&lt;='DADOS e Estimativa'!$AA120),'DADOS e Estimativa'!I120,"excluído*"),"")</f>
        <v/>
      </c>
      <c r="J247" s="192">
        <f>IF('DADOS e Estimativa'!J120&gt;0,IF(AND('DADOS e Estimativa'!$Z120&lt;='DADOS e Estimativa'!J120,'DADOS e Estimativa'!J120&lt;='DADOS e Estimativa'!$AA120),'DADOS e Estimativa'!J120,"excluído*"),"")</f>
        <v>7500</v>
      </c>
      <c r="K247" s="192" t="str">
        <f>IF('DADOS e Estimativa'!K120&gt;0,IF(AND('DADOS e Estimativa'!$Z120&lt;='DADOS e Estimativa'!K120,'DADOS e Estimativa'!K120&lt;='DADOS e Estimativa'!$AA120),'DADOS e Estimativa'!K120,"excluído*"),"")</f>
        <v>excluído*</v>
      </c>
      <c r="L247" s="192" t="str">
        <f>IF('DADOS e Estimativa'!L120&gt;0,IF(AND('DADOS e Estimativa'!$Z120&lt;='DADOS e Estimativa'!L120,'DADOS e Estimativa'!L120&lt;='DADOS e Estimativa'!$AA120),'DADOS e Estimativa'!L120,"excluído*"),"")</f>
        <v/>
      </c>
      <c r="M247" s="192" t="str">
        <f>IF('DADOS e Estimativa'!M120&gt;0,IF(AND('DADOS e Estimativa'!$Z120&lt;='DADOS e Estimativa'!M120,'DADOS e Estimativa'!M120&lt;='DADOS e Estimativa'!$AA120),'DADOS e Estimativa'!M120,"excluído*"),"")</f>
        <v/>
      </c>
      <c r="N247" s="192" t="str">
        <f>IF('DADOS e Estimativa'!N120&gt;0,IF(AND('DADOS e Estimativa'!$Z120&lt;='DADOS e Estimativa'!N120,'DADOS e Estimativa'!N120&lt;='DADOS e Estimativa'!$AA120),'DADOS e Estimativa'!N120,"excluído*"),"")</f>
        <v/>
      </c>
      <c r="O247" s="192" t="str">
        <f>IF('DADOS e Estimativa'!O120&gt;0,IF(AND('DADOS e Estimativa'!$Z120&lt;='DADOS e Estimativa'!O120,'DADOS e Estimativa'!O120&lt;='DADOS e Estimativa'!$AA120),'DADOS e Estimativa'!O120,"excluído*"),"")</f>
        <v/>
      </c>
      <c r="P247" s="192" t="str">
        <f>IF('DADOS e Estimativa'!P120&gt;0,IF(AND('DADOS e Estimativa'!$Z120&lt;='DADOS e Estimativa'!P120,'DADOS e Estimativa'!P120&lt;='DADOS e Estimativa'!$AA120),'DADOS e Estimativa'!P120,"excluído*"),"")</f>
        <v/>
      </c>
      <c r="Q247" s="192" t="str">
        <f>IF('DADOS e Estimativa'!Q120&gt;0,IF(AND('DADOS e Estimativa'!$Z120&lt;='DADOS e Estimativa'!Q120,'DADOS e Estimativa'!Q120&lt;='DADOS e Estimativa'!$AA120),'DADOS e Estimativa'!Q120,"excluído*"),"")</f>
        <v/>
      </c>
      <c r="R247" s="192" t="str">
        <f>IF('DADOS e Estimativa'!R120&gt;0,IF(AND('DADOS e Estimativa'!$Z120&lt;='DADOS e Estimativa'!R120,'DADOS e Estimativa'!R120&lt;='DADOS e Estimativa'!$AA120),'DADOS e Estimativa'!R120,"excluído*"),"")</f>
        <v/>
      </c>
      <c r="S247" s="192" t="str">
        <f>IF('DADOS e Estimativa'!S120&gt;0,IF(AND('DADOS e Estimativa'!$Z120&lt;='DADOS e Estimativa'!S120,'DADOS e Estimativa'!S120&lt;='DADOS e Estimativa'!$AA120),'DADOS e Estimativa'!S120,"excluído*"),"")</f>
        <v/>
      </c>
      <c r="T247" s="192" t="str">
        <f>IF('DADOS e Estimativa'!T120&gt;0,IF(AND('DADOS e Estimativa'!$Z120&lt;='DADOS e Estimativa'!T120,'DADOS e Estimativa'!T120&lt;='DADOS e Estimativa'!$AA120),'DADOS e Estimativa'!T120,"excluído*"),"")</f>
        <v/>
      </c>
      <c r="U247" s="192" t="str">
        <f>IF('DADOS e Estimativa'!U120&gt;0,IF(AND('DADOS e Estimativa'!$Z120&lt;='DADOS e Estimativa'!U120,'DADOS e Estimativa'!U120&lt;='DADOS e Estimativa'!$AA120),'DADOS e Estimativa'!U120,"excluído*"),"")</f>
        <v/>
      </c>
      <c r="V247" s="192" t="str">
        <f>IF('DADOS e Estimativa'!V120&gt;0,IF(AND('DADOS e Estimativa'!$Z120&lt;='DADOS e Estimativa'!V120,'DADOS e Estimativa'!V120&lt;='DADOS e Estimativa'!$AA120),'DADOS e Estimativa'!V120,"excluído*"),"")</f>
        <v/>
      </c>
      <c r="W247" s="193" t="str">
        <f>IF('DADOS e Estimativa'!W120&gt;0,IF(AND('DADOS e Estimativa'!$Z120&lt;='DADOS e Estimativa'!W120,'DADOS e Estimativa'!W120&lt;='DADOS e Estimativa'!$AA120),'DADOS e Estimativa'!W120,"excluído*"),"")</f>
        <v/>
      </c>
      <c r="X247" s="166">
        <f t="shared" si="64"/>
        <v>6545.2</v>
      </c>
      <c r="Y247" s="167"/>
      <c r="Z247" s="209">
        <f t="shared" si="65"/>
        <v>32726</v>
      </c>
      <c r="AA247" s="167"/>
      <c r="AB247" s="169">
        <v>6539.62</v>
      </c>
      <c r="AC247" s="54">
        <f t="shared" si="66"/>
        <v>0.000853260587</v>
      </c>
      <c r="AD247" s="170">
        <v>8.0</v>
      </c>
    </row>
    <row r="248">
      <c r="A248" s="189" t="str">
        <f>IF('DADOS e Estimativa'!A121="","",'DADOS e Estimativa'!A121)</f>
        <v>8-106</v>
      </c>
      <c r="B248" s="190" t="str">
        <f>IF('DADOS e Estimativa'!B121="","",'DADOS e Estimativa'!B121)</f>
        <v>Instalação item 105</v>
      </c>
      <c r="C248" s="191">
        <f>IF('DADOS e Estimativa'!C121="","",'DADOS e Estimativa'!C121)</f>
        <v>5</v>
      </c>
      <c r="D248" s="191" t="str">
        <f>IF('DADOS e Estimativa'!D121="","",'DADOS e Estimativa'!D121)</f>
        <v>unid.</v>
      </c>
      <c r="E248" s="192">
        <f>IF('DADOS e Estimativa'!E121&gt;0,IF(AND('DADOS e Estimativa'!$Z121&lt;='DADOS e Estimativa'!E121,'DADOS e Estimativa'!E121&lt;='DADOS e Estimativa'!$AA121),'DADOS e Estimativa'!E121,"excluído*"),"")</f>
        <v>2584.23</v>
      </c>
      <c r="F248" s="192" t="str">
        <f>IF('DADOS e Estimativa'!F121&gt;0,IF(AND('DADOS e Estimativa'!$Z121&lt;='DADOS e Estimativa'!F121,'DADOS e Estimativa'!F121&lt;='DADOS e Estimativa'!$AA121),'DADOS e Estimativa'!F121,"excluído*"),"")</f>
        <v>excluído*</v>
      </c>
      <c r="G248" s="192" t="str">
        <f>IF('DADOS e Estimativa'!G121&gt;0,IF(AND('DADOS e Estimativa'!$Z121&lt;='DADOS e Estimativa'!G121,'DADOS e Estimativa'!G121&lt;='DADOS e Estimativa'!$AA121),'DADOS e Estimativa'!G121,"excluído*"),"")</f>
        <v/>
      </c>
      <c r="H248" s="192" t="str">
        <f>IF('DADOS e Estimativa'!H121&gt;0,IF(AND('DADOS e Estimativa'!$Z121&lt;='DADOS e Estimativa'!H121,'DADOS e Estimativa'!H121&lt;='DADOS e Estimativa'!$AA121),'DADOS e Estimativa'!H121,"excluído*"),"")</f>
        <v/>
      </c>
      <c r="I248" s="192" t="str">
        <f>IF('DADOS e Estimativa'!I121&gt;0,IF(AND('DADOS e Estimativa'!$Z121&lt;='DADOS e Estimativa'!I121,'DADOS e Estimativa'!I121&lt;='DADOS e Estimativa'!$AA121),'DADOS e Estimativa'!I121,"excluído*"),"")</f>
        <v/>
      </c>
      <c r="J248" s="192">
        <f>IF('DADOS e Estimativa'!J121&gt;0,IF(AND('DADOS e Estimativa'!$Z121&lt;='DADOS e Estimativa'!J121,'DADOS e Estimativa'!J121&lt;='DADOS e Estimativa'!$AA121),'DADOS e Estimativa'!J121,"excluído*"),"")</f>
        <v>1131</v>
      </c>
      <c r="K248" s="192" t="str">
        <f>IF('DADOS e Estimativa'!K121&gt;0,IF(AND('DADOS e Estimativa'!$Z121&lt;='DADOS e Estimativa'!K121,'DADOS e Estimativa'!K121&lt;='DADOS e Estimativa'!$AA121),'DADOS e Estimativa'!K121,"excluído*"),"")</f>
        <v/>
      </c>
      <c r="L248" s="192" t="str">
        <f>IF('DADOS e Estimativa'!L121&gt;0,IF(AND('DADOS e Estimativa'!$Z121&lt;='DADOS e Estimativa'!L121,'DADOS e Estimativa'!L121&lt;='DADOS e Estimativa'!$AA121),'DADOS e Estimativa'!L121,"excluído*"),"")</f>
        <v/>
      </c>
      <c r="M248" s="192" t="str">
        <f>IF('DADOS e Estimativa'!M121&gt;0,IF(AND('DADOS e Estimativa'!$Z121&lt;='DADOS e Estimativa'!M121,'DADOS e Estimativa'!M121&lt;='DADOS e Estimativa'!$AA121),'DADOS e Estimativa'!M121,"excluído*"),"")</f>
        <v/>
      </c>
      <c r="N248" s="192" t="str">
        <f>IF('DADOS e Estimativa'!N121&gt;0,IF(AND('DADOS e Estimativa'!$Z121&lt;='DADOS e Estimativa'!N121,'DADOS e Estimativa'!N121&lt;='DADOS e Estimativa'!$AA121),'DADOS e Estimativa'!N121,"excluído*"),"")</f>
        <v/>
      </c>
      <c r="O248" s="192" t="str">
        <f>IF('DADOS e Estimativa'!O121&gt;0,IF(AND('DADOS e Estimativa'!$Z121&lt;='DADOS e Estimativa'!O121,'DADOS e Estimativa'!O121&lt;='DADOS e Estimativa'!$AA121),'DADOS e Estimativa'!O121,"excluído*"),"")</f>
        <v/>
      </c>
      <c r="P248" s="192" t="str">
        <f>IF('DADOS e Estimativa'!P121&gt;0,IF(AND('DADOS e Estimativa'!$Z121&lt;='DADOS e Estimativa'!P121,'DADOS e Estimativa'!P121&lt;='DADOS e Estimativa'!$AA121),'DADOS e Estimativa'!P121,"excluído*"),"")</f>
        <v/>
      </c>
      <c r="Q248" s="192" t="str">
        <f>IF('DADOS e Estimativa'!Q121&gt;0,IF(AND('DADOS e Estimativa'!$Z121&lt;='DADOS e Estimativa'!Q121,'DADOS e Estimativa'!Q121&lt;='DADOS e Estimativa'!$AA121),'DADOS e Estimativa'!Q121,"excluído*"),"")</f>
        <v/>
      </c>
      <c r="R248" s="192" t="str">
        <f>IF('DADOS e Estimativa'!R121&gt;0,IF(AND('DADOS e Estimativa'!$Z121&lt;='DADOS e Estimativa'!R121,'DADOS e Estimativa'!R121&lt;='DADOS e Estimativa'!$AA121),'DADOS e Estimativa'!R121,"excluído*"),"")</f>
        <v/>
      </c>
      <c r="S248" s="192" t="str">
        <f>IF('DADOS e Estimativa'!S121&gt;0,IF(AND('DADOS e Estimativa'!$Z121&lt;='DADOS e Estimativa'!S121,'DADOS e Estimativa'!S121&lt;='DADOS e Estimativa'!$AA121),'DADOS e Estimativa'!S121,"excluído*"),"")</f>
        <v/>
      </c>
      <c r="T248" s="192" t="str">
        <f>IF('DADOS e Estimativa'!T121&gt;0,IF(AND('DADOS e Estimativa'!$Z121&lt;='DADOS e Estimativa'!T121,'DADOS e Estimativa'!T121&lt;='DADOS e Estimativa'!$AA121),'DADOS e Estimativa'!T121,"excluído*"),"")</f>
        <v/>
      </c>
      <c r="U248" s="192" t="str">
        <f>IF('DADOS e Estimativa'!U121&gt;0,IF(AND('DADOS e Estimativa'!$Z121&lt;='DADOS e Estimativa'!U121,'DADOS e Estimativa'!U121&lt;='DADOS e Estimativa'!$AA121),'DADOS e Estimativa'!U121,"excluído*"),"")</f>
        <v/>
      </c>
      <c r="V248" s="192" t="str">
        <f>IF('DADOS e Estimativa'!V121&gt;0,IF(AND('DADOS e Estimativa'!$Z121&lt;='DADOS e Estimativa'!V121,'DADOS e Estimativa'!V121&lt;='DADOS e Estimativa'!$AA121),'DADOS e Estimativa'!V121,"excluído*"),"")</f>
        <v/>
      </c>
      <c r="W248" s="193" t="str">
        <f>IF('DADOS e Estimativa'!W121&gt;0,IF(AND('DADOS e Estimativa'!$Z121&lt;='DADOS e Estimativa'!W121,'DADOS e Estimativa'!W121&lt;='DADOS e Estimativa'!$AA121),'DADOS e Estimativa'!W121,"excluído*"),"")</f>
        <v/>
      </c>
      <c r="X248" s="166">
        <f t="shared" si="64"/>
        <v>1857.62</v>
      </c>
      <c r="Y248" s="167"/>
      <c r="Z248" s="209">
        <f t="shared" si="65"/>
        <v>9288.1</v>
      </c>
      <c r="AA248" s="167"/>
      <c r="AB248" s="169">
        <v>2245.87</v>
      </c>
      <c r="AC248" s="54">
        <f t="shared" si="66"/>
        <v>-0.1728728733</v>
      </c>
      <c r="AD248" s="170">
        <v>8.0</v>
      </c>
    </row>
    <row r="249">
      <c r="A249" s="195" t="str">
        <f>IF('DADOS e Estimativa'!A122="","",'DADOS e Estimativa'!A122)</f>
        <v>8-107</v>
      </c>
      <c r="B249" s="196" t="str">
        <f>IF('DADOS e Estimativa'!B122="","",'DADOS e Estimativa'!B122)</f>
        <v>Split Piso-Teto 28.000 a 30.000 BTU's</v>
      </c>
      <c r="C249" s="197">
        <f>IF('DADOS e Estimativa'!C122="","",'DADOS e Estimativa'!C122)</f>
        <v>6</v>
      </c>
      <c r="D249" s="197" t="str">
        <f>IF('DADOS e Estimativa'!D122="","",'DADOS e Estimativa'!D122)</f>
        <v>unid.</v>
      </c>
      <c r="E249" s="198">
        <f>IF('DADOS e Estimativa'!E122&gt;0,IF(AND('DADOS e Estimativa'!$Z122&lt;='DADOS e Estimativa'!E122,'DADOS e Estimativa'!E122&lt;='DADOS e Estimativa'!$AA122),'DADOS e Estimativa'!E122,"excluído*"),"")</f>
        <v>6459.05</v>
      </c>
      <c r="F249" s="198" t="str">
        <f>IF('DADOS e Estimativa'!F122&gt;0,IF(AND('DADOS e Estimativa'!$Z122&lt;='DADOS e Estimativa'!F122,'DADOS e Estimativa'!F122&lt;='DADOS e Estimativa'!$AA122),'DADOS e Estimativa'!F122,"excluído*"),"")</f>
        <v>excluído*</v>
      </c>
      <c r="G249" s="198">
        <f>IF('DADOS e Estimativa'!G122&gt;0,IF(AND('DADOS e Estimativa'!$Z122&lt;='DADOS e Estimativa'!G122,'DADOS e Estimativa'!G122&lt;='DADOS e Estimativa'!$AA122),'DADOS e Estimativa'!G122,"excluído*"),"")</f>
        <v>7650</v>
      </c>
      <c r="H249" s="198">
        <f>IF('DADOS e Estimativa'!H122&gt;0,IF(AND('DADOS e Estimativa'!$Z122&lt;='DADOS e Estimativa'!H122,'DADOS e Estimativa'!H122&lt;='DADOS e Estimativa'!$AA122),'DADOS e Estimativa'!H122,"excluído*"),"")</f>
        <v>8299</v>
      </c>
      <c r="I249" s="198" t="str">
        <f>IF('DADOS e Estimativa'!I122&gt;0,IF(AND('DADOS e Estimativa'!$Z122&lt;='DADOS e Estimativa'!I122,'DADOS e Estimativa'!I122&lt;='DADOS e Estimativa'!$AA122),'DADOS e Estimativa'!I122,"excluído*"),"")</f>
        <v/>
      </c>
      <c r="J249" s="198" t="str">
        <f>IF('DADOS e Estimativa'!J122&gt;0,IF(AND('DADOS e Estimativa'!$Z122&lt;='DADOS e Estimativa'!J122,'DADOS e Estimativa'!J122&lt;='DADOS e Estimativa'!$AA122),'DADOS e Estimativa'!J122,"excluído*"),"")</f>
        <v/>
      </c>
      <c r="K249" s="198" t="str">
        <f>IF('DADOS e Estimativa'!K122&gt;0,IF(AND('DADOS e Estimativa'!$Z122&lt;='DADOS e Estimativa'!K122,'DADOS e Estimativa'!K122&lt;='DADOS e Estimativa'!$AA122),'DADOS e Estimativa'!K122,"excluído*"),"")</f>
        <v/>
      </c>
      <c r="L249" s="198" t="str">
        <f>IF('DADOS e Estimativa'!L122&gt;0,IF(AND('DADOS e Estimativa'!$Z122&lt;='DADOS e Estimativa'!L122,'DADOS e Estimativa'!L122&lt;='DADOS e Estimativa'!$AA122),'DADOS e Estimativa'!L122,"excluído*"),"")</f>
        <v/>
      </c>
      <c r="M249" s="198" t="str">
        <f>IF('DADOS e Estimativa'!M122&gt;0,IF(AND('DADOS e Estimativa'!$Z122&lt;='DADOS e Estimativa'!M122,'DADOS e Estimativa'!M122&lt;='DADOS e Estimativa'!$AA122),'DADOS e Estimativa'!M122,"excluído*"),"")</f>
        <v/>
      </c>
      <c r="N249" s="198" t="str">
        <f>IF('DADOS e Estimativa'!N122&gt;0,IF(AND('DADOS e Estimativa'!$Z122&lt;='DADOS e Estimativa'!N122,'DADOS e Estimativa'!N122&lt;='DADOS e Estimativa'!$AA122),'DADOS e Estimativa'!N122,"excluído*"),"")</f>
        <v/>
      </c>
      <c r="O249" s="198" t="str">
        <f>IF('DADOS e Estimativa'!O122&gt;0,IF(AND('DADOS e Estimativa'!$Z122&lt;='DADOS e Estimativa'!O122,'DADOS e Estimativa'!O122&lt;='DADOS e Estimativa'!$AA122),'DADOS e Estimativa'!O122,"excluído*"),"")</f>
        <v/>
      </c>
      <c r="P249" s="198" t="str">
        <f>IF('DADOS e Estimativa'!P122&gt;0,IF(AND('DADOS e Estimativa'!$Z122&lt;='DADOS e Estimativa'!P122,'DADOS e Estimativa'!P122&lt;='DADOS e Estimativa'!$AA122),'DADOS e Estimativa'!P122,"excluído*"),"")</f>
        <v/>
      </c>
      <c r="Q249" s="198" t="str">
        <f>IF('DADOS e Estimativa'!Q122&gt;0,IF(AND('DADOS e Estimativa'!$Z122&lt;='DADOS e Estimativa'!Q122,'DADOS e Estimativa'!Q122&lt;='DADOS e Estimativa'!$AA122),'DADOS e Estimativa'!Q122,"excluído*"),"")</f>
        <v/>
      </c>
      <c r="R249" s="198" t="str">
        <f>IF('DADOS e Estimativa'!R122&gt;0,IF(AND('DADOS e Estimativa'!$Z122&lt;='DADOS e Estimativa'!R122,'DADOS e Estimativa'!R122&lt;='DADOS e Estimativa'!$AA122),'DADOS e Estimativa'!R122,"excluído*"),"")</f>
        <v/>
      </c>
      <c r="S249" s="198" t="str">
        <f>IF('DADOS e Estimativa'!S122&gt;0,IF(AND('DADOS e Estimativa'!$Z122&lt;='DADOS e Estimativa'!S122,'DADOS e Estimativa'!S122&lt;='DADOS e Estimativa'!$AA122),'DADOS e Estimativa'!S122,"excluído*"),"")</f>
        <v/>
      </c>
      <c r="T249" s="198" t="str">
        <f>IF('DADOS e Estimativa'!T122&gt;0,IF(AND('DADOS e Estimativa'!$Z122&lt;='DADOS e Estimativa'!T122,'DADOS e Estimativa'!T122&lt;='DADOS e Estimativa'!$AA122),'DADOS e Estimativa'!T122,"excluído*"),"")</f>
        <v/>
      </c>
      <c r="U249" s="198" t="str">
        <f>IF('DADOS e Estimativa'!U122&gt;0,IF(AND('DADOS e Estimativa'!$Z122&lt;='DADOS e Estimativa'!U122,'DADOS e Estimativa'!U122&lt;='DADOS e Estimativa'!$AA122),'DADOS e Estimativa'!U122,"excluído*"),"")</f>
        <v/>
      </c>
      <c r="V249" s="198" t="str">
        <f>IF('DADOS e Estimativa'!V122&gt;0,IF(AND('DADOS e Estimativa'!$Z122&lt;='DADOS e Estimativa'!V122,'DADOS e Estimativa'!V122&lt;='DADOS e Estimativa'!$AA122),'DADOS e Estimativa'!V122,"excluído*"),"")</f>
        <v/>
      </c>
      <c r="W249" s="199" t="str">
        <f>IF('DADOS e Estimativa'!W122&gt;0,IF(AND('DADOS e Estimativa'!$Z122&lt;='DADOS e Estimativa'!W122,'DADOS e Estimativa'!W122&lt;='DADOS e Estimativa'!$AA122),'DADOS e Estimativa'!W122,"excluído*"),"")</f>
        <v/>
      </c>
      <c r="X249" s="177">
        <f t="shared" si="64"/>
        <v>7469.35</v>
      </c>
      <c r="Y249" s="167"/>
      <c r="Z249" s="210">
        <f t="shared" si="65"/>
        <v>44816.1</v>
      </c>
      <c r="AA249" s="142"/>
      <c r="AB249" s="169">
        <v>8085.1</v>
      </c>
      <c r="AC249" s="54">
        <f t="shared" si="66"/>
        <v>-0.07615861276</v>
      </c>
      <c r="AD249" s="170">
        <v>8.0</v>
      </c>
    </row>
    <row r="250">
      <c r="A250" s="195" t="str">
        <f>IF('DADOS e Estimativa'!A123="","",'DADOS e Estimativa'!A123)</f>
        <v>8-108</v>
      </c>
      <c r="B250" s="196" t="str">
        <f>IF('DADOS e Estimativa'!B123="","",'DADOS e Estimativa'!B123)</f>
        <v>Instalação item 107</v>
      </c>
      <c r="C250" s="197">
        <f>IF('DADOS e Estimativa'!C123="","",'DADOS e Estimativa'!C123)</f>
        <v>6</v>
      </c>
      <c r="D250" s="197" t="str">
        <f>IF('DADOS e Estimativa'!D123="","",'DADOS e Estimativa'!D123)</f>
        <v>unid.</v>
      </c>
      <c r="E250" s="198">
        <f>IF('DADOS e Estimativa'!E123&gt;0,IF(AND('DADOS e Estimativa'!$Z123&lt;='DADOS e Estimativa'!E123,'DADOS e Estimativa'!E123&lt;='DADOS e Estimativa'!$AA123),'DADOS e Estimativa'!E123,"excluído*"),"")</f>
        <v>2584.23</v>
      </c>
      <c r="F250" s="198" t="str">
        <f>IF('DADOS e Estimativa'!F123&gt;0,IF(AND('DADOS e Estimativa'!$Z123&lt;='DADOS e Estimativa'!F123,'DADOS e Estimativa'!F123&lt;='DADOS e Estimativa'!$AA123),'DADOS e Estimativa'!F123,"excluído*"),"")</f>
        <v>excluído*</v>
      </c>
      <c r="G250" s="198" t="str">
        <f>IF('DADOS e Estimativa'!G123&gt;0,IF(AND('DADOS e Estimativa'!$Z123&lt;='DADOS e Estimativa'!G123,'DADOS e Estimativa'!G123&lt;='DADOS e Estimativa'!$AA123),'DADOS e Estimativa'!G123,"excluído*"),"")</f>
        <v/>
      </c>
      <c r="H250" s="198" t="str">
        <f>IF('DADOS e Estimativa'!H123&gt;0,IF(AND('DADOS e Estimativa'!$Z123&lt;='DADOS e Estimativa'!H123,'DADOS e Estimativa'!H123&lt;='DADOS e Estimativa'!$AA123),'DADOS e Estimativa'!H123,"excluído*"),"")</f>
        <v/>
      </c>
      <c r="I250" s="198" t="str">
        <f>IF('DADOS e Estimativa'!I123&gt;0,IF(AND('DADOS e Estimativa'!$Z123&lt;='DADOS e Estimativa'!I123,'DADOS e Estimativa'!I123&lt;='DADOS e Estimativa'!$AA123),'DADOS e Estimativa'!I123,"excluído*"),"")</f>
        <v/>
      </c>
      <c r="J250" s="198">
        <f>IF('DADOS e Estimativa'!J123&gt;0,IF(AND('DADOS e Estimativa'!$Z123&lt;='DADOS e Estimativa'!J123,'DADOS e Estimativa'!J123&lt;='DADOS e Estimativa'!$AA123),'DADOS e Estimativa'!J123,"excluído*"),"")</f>
        <v>1131</v>
      </c>
      <c r="K250" s="198" t="str">
        <f>IF('DADOS e Estimativa'!K123&gt;0,IF(AND('DADOS e Estimativa'!$Z123&lt;='DADOS e Estimativa'!K123,'DADOS e Estimativa'!K123&lt;='DADOS e Estimativa'!$AA123),'DADOS e Estimativa'!K123,"excluído*"),"")</f>
        <v/>
      </c>
      <c r="L250" s="198" t="str">
        <f>IF('DADOS e Estimativa'!L123&gt;0,IF(AND('DADOS e Estimativa'!$Z123&lt;='DADOS e Estimativa'!L123,'DADOS e Estimativa'!L123&lt;='DADOS e Estimativa'!$AA123),'DADOS e Estimativa'!L123,"excluído*"),"")</f>
        <v/>
      </c>
      <c r="M250" s="198" t="str">
        <f>IF('DADOS e Estimativa'!M123&gt;0,IF(AND('DADOS e Estimativa'!$Z123&lt;='DADOS e Estimativa'!M123,'DADOS e Estimativa'!M123&lt;='DADOS e Estimativa'!$AA123),'DADOS e Estimativa'!M123,"excluído*"),"")</f>
        <v/>
      </c>
      <c r="N250" s="198" t="str">
        <f>IF('DADOS e Estimativa'!N123&gt;0,IF(AND('DADOS e Estimativa'!$Z123&lt;='DADOS e Estimativa'!N123,'DADOS e Estimativa'!N123&lt;='DADOS e Estimativa'!$AA123),'DADOS e Estimativa'!N123,"excluído*"),"")</f>
        <v/>
      </c>
      <c r="O250" s="198" t="str">
        <f>IF('DADOS e Estimativa'!O123&gt;0,IF(AND('DADOS e Estimativa'!$Z123&lt;='DADOS e Estimativa'!O123,'DADOS e Estimativa'!O123&lt;='DADOS e Estimativa'!$AA123),'DADOS e Estimativa'!O123,"excluído*"),"")</f>
        <v/>
      </c>
      <c r="P250" s="198" t="str">
        <f>IF('DADOS e Estimativa'!P123&gt;0,IF(AND('DADOS e Estimativa'!$Z123&lt;='DADOS e Estimativa'!P123,'DADOS e Estimativa'!P123&lt;='DADOS e Estimativa'!$AA123),'DADOS e Estimativa'!P123,"excluído*"),"")</f>
        <v/>
      </c>
      <c r="Q250" s="198" t="str">
        <f>IF('DADOS e Estimativa'!Q123&gt;0,IF(AND('DADOS e Estimativa'!$Z123&lt;='DADOS e Estimativa'!Q123,'DADOS e Estimativa'!Q123&lt;='DADOS e Estimativa'!$AA123),'DADOS e Estimativa'!Q123,"excluído*"),"")</f>
        <v/>
      </c>
      <c r="R250" s="198" t="str">
        <f>IF('DADOS e Estimativa'!R123&gt;0,IF(AND('DADOS e Estimativa'!$Z123&lt;='DADOS e Estimativa'!R123,'DADOS e Estimativa'!R123&lt;='DADOS e Estimativa'!$AA123),'DADOS e Estimativa'!R123,"excluído*"),"")</f>
        <v/>
      </c>
      <c r="S250" s="198" t="str">
        <f>IF('DADOS e Estimativa'!S123&gt;0,IF(AND('DADOS e Estimativa'!$Z123&lt;='DADOS e Estimativa'!S123,'DADOS e Estimativa'!S123&lt;='DADOS e Estimativa'!$AA123),'DADOS e Estimativa'!S123,"excluído*"),"")</f>
        <v/>
      </c>
      <c r="T250" s="198" t="str">
        <f>IF('DADOS e Estimativa'!T123&gt;0,IF(AND('DADOS e Estimativa'!$Z123&lt;='DADOS e Estimativa'!T123,'DADOS e Estimativa'!T123&lt;='DADOS e Estimativa'!$AA123),'DADOS e Estimativa'!T123,"excluído*"),"")</f>
        <v/>
      </c>
      <c r="U250" s="198" t="str">
        <f>IF('DADOS e Estimativa'!U123&gt;0,IF(AND('DADOS e Estimativa'!$Z123&lt;='DADOS e Estimativa'!U123,'DADOS e Estimativa'!U123&lt;='DADOS e Estimativa'!$AA123),'DADOS e Estimativa'!U123,"excluído*"),"")</f>
        <v/>
      </c>
      <c r="V250" s="198" t="str">
        <f>IF('DADOS e Estimativa'!V123&gt;0,IF(AND('DADOS e Estimativa'!$Z123&lt;='DADOS e Estimativa'!V123,'DADOS e Estimativa'!V123&lt;='DADOS e Estimativa'!$AA123),'DADOS e Estimativa'!V123,"excluído*"),"")</f>
        <v/>
      </c>
      <c r="W250" s="199" t="str">
        <f>IF('DADOS e Estimativa'!W123&gt;0,IF(AND('DADOS e Estimativa'!$Z123&lt;='DADOS e Estimativa'!W123,'DADOS e Estimativa'!W123&lt;='DADOS e Estimativa'!$AA123),'DADOS e Estimativa'!W123,"excluído*"),"")</f>
        <v/>
      </c>
      <c r="X250" s="177">
        <f t="shared" si="64"/>
        <v>1857.62</v>
      </c>
      <c r="Y250" s="167"/>
      <c r="Z250" s="210">
        <f t="shared" si="65"/>
        <v>11145.72</v>
      </c>
      <c r="AA250" s="142"/>
      <c r="AB250" s="169">
        <v>2587.9</v>
      </c>
      <c r="AC250" s="54">
        <f t="shared" si="66"/>
        <v>-0.2821901928</v>
      </c>
      <c r="AD250" s="170">
        <v>8.0</v>
      </c>
    </row>
    <row r="251">
      <c r="A251" s="189" t="str">
        <f>IF('DADOS e Estimativa'!A124="","",'DADOS e Estimativa'!A124)</f>
        <v>8-109</v>
      </c>
      <c r="B251" s="190" t="str">
        <f>IF('DADOS e Estimativa'!B124="","",'DADOS e Estimativa'!B124)</f>
        <v>Split Piso-Teto 33.000 a 36.000 BTU's</v>
      </c>
      <c r="C251" s="191">
        <f>IF('DADOS e Estimativa'!C124="","",'DADOS e Estimativa'!C124)</f>
        <v>2</v>
      </c>
      <c r="D251" s="191" t="str">
        <f>IF('DADOS e Estimativa'!D124="","",'DADOS e Estimativa'!D124)</f>
        <v>unid.</v>
      </c>
      <c r="E251" s="192">
        <f>IF('DADOS e Estimativa'!E124&gt;0,IF(AND('DADOS e Estimativa'!$Z124&lt;='DADOS e Estimativa'!E124,'DADOS e Estimativa'!E124&lt;='DADOS e Estimativa'!$AA124),'DADOS e Estimativa'!E124,"excluído*"),"")</f>
        <v>7276</v>
      </c>
      <c r="F251" s="192" t="str">
        <f>IF('DADOS e Estimativa'!F124&gt;0,IF(AND('DADOS e Estimativa'!$Z124&lt;='DADOS e Estimativa'!F124,'DADOS e Estimativa'!F124&lt;='DADOS e Estimativa'!$AA124),'DADOS e Estimativa'!F124,"excluído*"),"")</f>
        <v>excluído*</v>
      </c>
      <c r="G251" s="192">
        <f>IF('DADOS e Estimativa'!G124&gt;0,IF(AND('DADOS e Estimativa'!$Z124&lt;='DADOS e Estimativa'!G124,'DADOS e Estimativa'!G124&lt;='DADOS e Estimativa'!$AA124),'DADOS e Estimativa'!G124,"excluído*"),"")</f>
        <v>7590</v>
      </c>
      <c r="H251" s="192">
        <f>IF('DADOS e Estimativa'!H124&gt;0,IF(AND('DADOS e Estimativa'!$Z124&lt;='DADOS e Estimativa'!H124,'DADOS e Estimativa'!H124&lt;='DADOS e Estimativa'!$AA124),'DADOS e Estimativa'!H124,"excluído*"),"")</f>
        <v>7799</v>
      </c>
      <c r="I251" s="192" t="str">
        <f>IF('DADOS e Estimativa'!I124&gt;0,IF(AND('DADOS e Estimativa'!$Z124&lt;='DADOS e Estimativa'!I124,'DADOS e Estimativa'!I124&lt;='DADOS e Estimativa'!$AA124),'DADOS e Estimativa'!I124,"excluído*"),"")</f>
        <v/>
      </c>
      <c r="J251" s="192">
        <f>IF('DADOS e Estimativa'!J124&gt;0,IF(AND('DADOS e Estimativa'!$Z124&lt;='DADOS e Estimativa'!J124,'DADOS e Estimativa'!J124&lt;='DADOS e Estimativa'!$AA124),'DADOS e Estimativa'!J124,"excluído*"),"")</f>
        <v>5200</v>
      </c>
      <c r="K251" s="192">
        <f>IF('DADOS e Estimativa'!K124&gt;0,IF(AND('DADOS e Estimativa'!$Z124&lt;='DADOS e Estimativa'!K124,'DADOS e Estimativa'!K124&lt;='DADOS e Estimativa'!$AA124),'DADOS e Estimativa'!K124,"excluído*"),"")</f>
        <v>7763.79</v>
      </c>
      <c r="L251" s="192" t="str">
        <f>IF('DADOS e Estimativa'!L124&gt;0,IF(AND('DADOS e Estimativa'!$Z124&lt;='DADOS e Estimativa'!L124,'DADOS e Estimativa'!L124&lt;='DADOS e Estimativa'!$AA124),'DADOS e Estimativa'!L124,"excluído*"),"")</f>
        <v/>
      </c>
      <c r="M251" s="192" t="str">
        <f>IF('DADOS e Estimativa'!M124&gt;0,IF(AND('DADOS e Estimativa'!$Z124&lt;='DADOS e Estimativa'!M124,'DADOS e Estimativa'!M124&lt;='DADOS e Estimativa'!$AA124),'DADOS e Estimativa'!M124,"excluído*"),"")</f>
        <v/>
      </c>
      <c r="N251" s="192" t="str">
        <f>IF('DADOS e Estimativa'!N124&gt;0,IF(AND('DADOS e Estimativa'!$Z124&lt;='DADOS e Estimativa'!N124,'DADOS e Estimativa'!N124&lt;='DADOS e Estimativa'!$AA124),'DADOS e Estimativa'!N124,"excluído*"),"")</f>
        <v/>
      </c>
      <c r="O251" s="192" t="str">
        <f>IF('DADOS e Estimativa'!O124&gt;0,IF(AND('DADOS e Estimativa'!$Z124&lt;='DADOS e Estimativa'!O124,'DADOS e Estimativa'!O124&lt;='DADOS e Estimativa'!$AA124),'DADOS e Estimativa'!O124,"excluído*"),"")</f>
        <v/>
      </c>
      <c r="P251" s="192" t="str">
        <f>IF('DADOS e Estimativa'!P124&gt;0,IF(AND('DADOS e Estimativa'!$Z124&lt;='DADOS e Estimativa'!P124,'DADOS e Estimativa'!P124&lt;='DADOS e Estimativa'!$AA124),'DADOS e Estimativa'!P124,"excluído*"),"")</f>
        <v/>
      </c>
      <c r="Q251" s="192" t="str">
        <f>IF('DADOS e Estimativa'!Q124&gt;0,IF(AND('DADOS e Estimativa'!$Z124&lt;='DADOS e Estimativa'!Q124,'DADOS e Estimativa'!Q124&lt;='DADOS e Estimativa'!$AA124),'DADOS e Estimativa'!Q124,"excluído*"),"")</f>
        <v/>
      </c>
      <c r="R251" s="192" t="str">
        <f>IF('DADOS e Estimativa'!R124&gt;0,IF(AND('DADOS e Estimativa'!$Z124&lt;='DADOS e Estimativa'!R124,'DADOS e Estimativa'!R124&lt;='DADOS e Estimativa'!$AA124),'DADOS e Estimativa'!R124,"excluído*"),"")</f>
        <v/>
      </c>
      <c r="S251" s="192" t="str">
        <f>IF('DADOS e Estimativa'!S124&gt;0,IF(AND('DADOS e Estimativa'!$Z124&lt;='DADOS e Estimativa'!S124,'DADOS e Estimativa'!S124&lt;='DADOS e Estimativa'!$AA124),'DADOS e Estimativa'!S124,"excluído*"),"")</f>
        <v/>
      </c>
      <c r="T251" s="192" t="str">
        <f>IF('DADOS e Estimativa'!T124&gt;0,IF(AND('DADOS e Estimativa'!$Z124&lt;='DADOS e Estimativa'!T124,'DADOS e Estimativa'!T124&lt;='DADOS e Estimativa'!$AA124),'DADOS e Estimativa'!T124,"excluído*"),"")</f>
        <v/>
      </c>
      <c r="U251" s="192" t="str">
        <f>IF('DADOS e Estimativa'!U124&gt;0,IF(AND('DADOS e Estimativa'!$Z124&lt;='DADOS e Estimativa'!U124,'DADOS e Estimativa'!U124&lt;='DADOS e Estimativa'!$AA124),'DADOS e Estimativa'!U124,"excluído*"),"")</f>
        <v/>
      </c>
      <c r="V251" s="192" t="str">
        <f>IF('DADOS e Estimativa'!V124&gt;0,IF(AND('DADOS e Estimativa'!$Z124&lt;='DADOS e Estimativa'!V124,'DADOS e Estimativa'!V124&lt;='DADOS e Estimativa'!$AA124),'DADOS e Estimativa'!V124,"excluído*"),"")</f>
        <v/>
      </c>
      <c r="W251" s="193" t="str">
        <f>IF('DADOS e Estimativa'!W124&gt;0,IF(AND('DADOS e Estimativa'!$Z124&lt;='DADOS e Estimativa'!W124,'DADOS e Estimativa'!W124&lt;='DADOS e Estimativa'!$AA124),'DADOS e Estimativa'!W124,"excluído*"),"")</f>
        <v/>
      </c>
      <c r="X251" s="166">
        <f t="shared" si="64"/>
        <v>7125.76</v>
      </c>
      <c r="Y251" s="167"/>
      <c r="Z251" s="209">
        <f t="shared" si="65"/>
        <v>14251.52</v>
      </c>
      <c r="AA251" s="167"/>
      <c r="AB251" s="169">
        <v>7169.5</v>
      </c>
      <c r="AC251" s="54">
        <f t="shared" si="66"/>
        <v>-0.006100843852</v>
      </c>
      <c r="AD251" s="170">
        <v>8.0</v>
      </c>
    </row>
    <row r="252">
      <c r="A252" s="189" t="str">
        <f>IF('DADOS e Estimativa'!A125="","",'DADOS e Estimativa'!A125)</f>
        <v>8-110</v>
      </c>
      <c r="B252" s="190" t="str">
        <f>IF('DADOS e Estimativa'!B125="","",'DADOS e Estimativa'!B125)</f>
        <v>Instalação item 109</v>
      </c>
      <c r="C252" s="191">
        <f>IF('DADOS e Estimativa'!C125="","",'DADOS e Estimativa'!C125)</f>
        <v>2</v>
      </c>
      <c r="D252" s="191" t="str">
        <f>IF('DADOS e Estimativa'!D125="","",'DADOS e Estimativa'!D125)</f>
        <v>unid.</v>
      </c>
      <c r="E252" s="192">
        <f>IF('DADOS e Estimativa'!E125&gt;0,IF(AND('DADOS e Estimativa'!$Z125&lt;='DADOS e Estimativa'!E125,'DADOS e Estimativa'!E125&lt;='DADOS e Estimativa'!$AA125),'DADOS e Estimativa'!E125,"excluído*"),"")</f>
        <v>2584.23</v>
      </c>
      <c r="F252" s="192" t="str">
        <f>IF('DADOS e Estimativa'!F125&gt;0,IF(AND('DADOS e Estimativa'!$Z125&lt;='DADOS e Estimativa'!F125,'DADOS e Estimativa'!F125&lt;='DADOS e Estimativa'!$AA125),'DADOS e Estimativa'!F125,"excluído*"),"")</f>
        <v>excluído*</v>
      </c>
      <c r="G252" s="192" t="str">
        <f>IF('DADOS e Estimativa'!G125&gt;0,IF(AND('DADOS e Estimativa'!$Z125&lt;='DADOS e Estimativa'!G125,'DADOS e Estimativa'!G125&lt;='DADOS e Estimativa'!$AA125),'DADOS e Estimativa'!G125,"excluído*"),"")</f>
        <v/>
      </c>
      <c r="H252" s="192" t="str">
        <f>IF('DADOS e Estimativa'!H125&gt;0,IF(AND('DADOS e Estimativa'!$Z125&lt;='DADOS e Estimativa'!H125,'DADOS e Estimativa'!H125&lt;='DADOS e Estimativa'!$AA125),'DADOS e Estimativa'!H125,"excluído*"),"")</f>
        <v/>
      </c>
      <c r="I252" s="192" t="str">
        <f>IF('DADOS e Estimativa'!I125&gt;0,IF(AND('DADOS e Estimativa'!$Z125&lt;='DADOS e Estimativa'!I125,'DADOS e Estimativa'!I125&lt;='DADOS e Estimativa'!$AA125),'DADOS e Estimativa'!I125,"excluído*"),"")</f>
        <v/>
      </c>
      <c r="J252" s="192">
        <f>IF('DADOS e Estimativa'!J125&gt;0,IF(AND('DADOS e Estimativa'!$Z125&lt;='DADOS e Estimativa'!J125,'DADOS e Estimativa'!J125&lt;='DADOS e Estimativa'!$AA125),'DADOS e Estimativa'!J125,"excluído*"),"")</f>
        <v>1131</v>
      </c>
      <c r="K252" s="192" t="str">
        <f>IF('DADOS e Estimativa'!K125&gt;0,IF(AND('DADOS e Estimativa'!$Z125&lt;='DADOS e Estimativa'!K125,'DADOS e Estimativa'!K125&lt;='DADOS e Estimativa'!$AA125),'DADOS e Estimativa'!K125,"excluído*"),"")</f>
        <v/>
      </c>
      <c r="L252" s="192" t="str">
        <f>IF('DADOS e Estimativa'!L125&gt;0,IF(AND('DADOS e Estimativa'!$Z125&lt;='DADOS e Estimativa'!L125,'DADOS e Estimativa'!L125&lt;='DADOS e Estimativa'!$AA125),'DADOS e Estimativa'!L125,"excluído*"),"")</f>
        <v/>
      </c>
      <c r="M252" s="192" t="str">
        <f>IF('DADOS e Estimativa'!M125&gt;0,IF(AND('DADOS e Estimativa'!$Z125&lt;='DADOS e Estimativa'!M125,'DADOS e Estimativa'!M125&lt;='DADOS e Estimativa'!$AA125),'DADOS e Estimativa'!M125,"excluído*"),"")</f>
        <v/>
      </c>
      <c r="N252" s="192" t="str">
        <f>IF('DADOS e Estimativa'!N125&gt;0,IF(AND('DADOS e Estimativa'!$Z125&lt;='DADOS e Estimativa'!N125,'DADOS e Estimativa'!N125&lt;='DADOS e Estimativa'!$AA125),'DADOS e Estimativa'!N125,"excluído*"),"")</f>
        <v/>
      </c>
      <c r="O252" s="192" t="str">
        <f>IF('DADOS e Estimativa'!O125&gt;0,IF(AND('DADOS e Estimativa'!$Z125&lt;='DADOS e Estimativa'!O125,'DADOS e Estimativa'!O125&lt;='DADOS e Estimativa'!$AA125),'DADOS e Estimativa'!O125,"excluído*"),"")</f>
        <v/>
      </c>
      <c r="P252" s="192" t="str">
        <f>IF('DADOS e Estimativa'!P125&gt;0,IF(AND('DADOS e Estimativa'!$Z125&lt;='DADOS e Estimativa'!P125,'DADOS e Estimativa'!P125&lt;='DADOS e Estimativa'!$AA125),'DADOS e Estimativa'!P125,"excluído*"),"")</f>
        <v/>
      </c>
      <c r="Q252" s="192" t="str">
        <f>IF('DADOS e Estimativa'!Q125&gt;0,IF(AND('DADOS e Estimativa'!$Z125&lt;='DADOS e Estimativa'!Q125,'DADOS e Estimativa'!Q125&lt;='DADOS e Estimativa'!$AA125),'DADOS e Estimativa'!Q125,"excluído*"),"")</f>
        <v/>
      </c>
      <c r="R252" s="192" t="str">
        <f>IF('DADOS e Estimativa'!R125&gt;0,IF(AND('DADOS e Estimativa'!$Z125&lt;='DADOS e Estimativa'!R125,'DADOS e Estimativa'!R125&lt;='DADOS e Estimativa'!$AA125),'DADOS e Estimativa'!R125,"excluído*"),"")</f>
        <v/>
      </c>
      <c r="S252" s="192" t="str">
        <f>IF('DADOS e Estimativa'!S125&gt;0,IF(AND('DADOS e Estimativa'!$Z125&lt;='DADOS e Estimativa'!S125,'DADOS e Estimativa'!S125&lt;='DADOS e Estimativa'!$AA125),'DADOS e Estimativa'!S125,"excluído*"),"")</f>
        <v/>
      </c>
      <c r="T252" s="192" t="str">
        <f>IF('DADOS e Estimativa'!T125&gt;0,IF(AND('DADOS e Estimativa'!$Z125&lt;='DADOS e Estimativa'!T125,'DADOS e Estimativa'!T125&lt;='DADOS e Estimativa'!$AA125),'DADOS e Estimativa'!T125,"excluído*"),"")</f>
        <v/>
      </c>
      <c r="U252" s="192" t="str">
        <f>IF('DADOS e Estimativa'!U125&gt;0,IF(AND('DADOS e Estimativa'!$Z125&lt;='DADOS e Estimativa'!U125,'DADOS e Estimativa'!U125&lt;='DADOS e Estimativa'!$AA125),'DADOS e Estimativa'!U125,"excluído*"),"")</f>
        <v/>
      </c>
      <c r="V252" s="192" t="str">
        <f>IF('DADOS e Estimativa'!V125&gt;0,IF(AND('DADOS e Estimativa'!$Z125&lt;='DADOS e Estimativa'!V125,'DADOS e Estimativa'!V125&lt;='DADOS e Estimativa'!$AA125),'DADOS e Estimativa'!V125,"excluído*"),"")</f>
        <v/>
      </c>
      <c r="W252" s="193" t="str">
        <f>IF('DADOS e Estimativa'!W125&gt;0,IF(AND('DADOS e Estimativa'!$Z125&lt;='DADOS e Estimativa'!W125,'DADOS e Estimativa'!W125&lt;='DADOS e Estimativa'!$AA125),'DADOS e Estimativa'!W125,"excluído*"),"")</f>
        <v/>
      </c>
      <c r="X252" s="166">
        <f t="shared" si="64"/>
        <v>1857.62</v>
      </c>
      <c r="Y252" s="167"/>
      <c r="Z252" s="209">
        <f t="shared" si="65"/>
        <v>3715.24</v>
      </c>
      <c r="AA252" s="167"/>
      <c r="AB252" s="169">
        <v>3077.98</v>
      </c>
      <c r="AC252" s="54">
        <f t="shared" si="66"/>
        <v>-0.3964808088</v>
      </c>
      <c r="AD252" s="170">
        <v>8.0</v>
      </c>
    </row>
    <row r="253">
      <c r="A253" s="195" t="str">
        <f>IF('DADOS e Estimativa'!A126="","",'DADOS e Estimativa'!A126)</f>
        <v>8-111</v>
      </c>
      <c r="B253" s="196" t="str">
        <f>IF('DADOS e Estimativa'!B126="","",'DADOS e Estimativa'!B126)</f>
        <v>Slipt-Cassete  22.000 a 24.000 BTU's</v>
      </c>
      <c r="C253" s="197">
        <f>IF('DADOS e Estimativa'!C126="","",'DADOS e Estimativa'!C126)</f>
        <v>2</v>
      </c>
      <c r="D253" s="197" t="str">
        <f>IF('DADOS e Estimativa'!D126="","",'DADOS e Estimativa'!D126)</f>
        <v>unid.</v>
      </c>
      <c r="E253" s="198">
        <f>IF('DADOS e Estimativa'!E126&gt;0,IF(AND('DADOS e Estimativa'!$Z126&lt;='DADOS e Estimativa'!E126,'DADOS e Estimativa'!E126&lt;='DADOS e Estimativa'!$AA126),'DADOS e Estimativa'!E126,"excluído*"),"")</f>
        <v>7456.55</v>
      </c>
      <c r="F253" s="198" t="str">
        <f>IF('DADOS e Estimativa'!F126&gt;0,IF(AND('DADOS e Estimativa'!$Z126&lt;='DADOS e Estimativa'!F126,'DADOS e Estimativa'!F126&lt;='DADOS e Estimativa'!$AA126),'DADOS e Estimativa'!F126,"excluído*"),"")</f>
        <v>excluído*</v>
      </c>
      <c r="G253" s="198">
        <f>IF('DADOS e Estimativa'!G126&gt;0,IF(AND('DADOS e Estimativa'!$Z126&lt;='DADOS e Estimativa'!G126,'DADOS e Estimativa'!G126&lt;='DADOS e Estimativa'!$AA126),'DADOS e Estimativa'!G126,"excluído*"),"")</f>
        <v>7500</v>
      </c>
      <c r="H253" s="198">
        <f>IF('DADOS e Estimativa'!H126&gt;0,IF(AND('DADOS e Estimativa'!$Z126&lt;='DADOS e Estimativa'!H126,'DADOS e Estimativa'!H126&lt;='DADOS e Estimativa'!$AA126),'DADOS e Estimativa'!H126,"excluído*"),"")</f>
        <v>8089</v>
      </c>
      <c r="I253" s="198" t="str">
        <f>IF('DADOS e Estimativa'!I126&gt;0,IF(AND('DADOS e Estimativa'!$Z126&lt;='DADOS e Estimativa'!I126,'DADOS e Estimativa'!I126&lt;='DADOS e Estimativa'!$AA126),'DADOS e Estimativa'!I126,"excluído*"),"")</f>
        <v/>
      </c>
      <c r="J253" s="198">
        <f>IF('DADOS e Estimativa'!J126&gt;0,IF(AND('DADOS e Estimativa'!$Z126&lt;='DADOS e Estimativa'!J126,'DADOS e Estimativa'!J126&lt;='DADOS e Estimativa'!$AA126),'DADOS e Estimativa'!J126,"excluído*"),"")</f>
        <v>8228</v>
      </c>
      <c r="K253" s="198" t="str">
        <f>IF('DADOS e Estimativa'!K126&gt;0,IF(AND('DADOS e Estimativa'!$Z126&lt;='DADOS e Estimativa'!K126,'DADOS e Estimativa'!K126&lt;='DADOS e Estimativa'!$AA126),'DADOS e Estimativa'!K126,"excluído*"),"")</f>
        <v>excluído*</v>
      </c>
      <c r="L253" s="198" t="str">
        <f>IF('DADOS e Estimativa'!L126&gt;0,IF(AND('DADOS e Estimativa'!$Z126&lt;='DADOS e Estimativa'!L126,'DADOS e Estimativa'!L126&lt;='DADOS e Estimativa'!$AA126),'DADOS e Estimativa'!L126,"excluído*"),"")</f>
        <v/>
      </c>
      <c r="M253" s="198" t="str">
        <f>IF('DADOS e Estimativa'!M126&gt;0,IF(AND('DADOS e Estimativa'!$Z126&lt;='DADOS e Estimativa'!M126,'DADOS e Estimativa'!M126&lt;='DADOS e Estimativa'!$AA126),'DADOS e Estimativa'!M126,"excluído*"),"")</f>
        <v/>
      </c>
      <c r="N253" s="198" t="str">
        <f>IF('DADOS e Estimativa'!N126&gt;0,IF(AND('DADOS e Estimativa'!$Z126&lt;='DADOS e Estimativa'!N126,'DADOS e Estimativa'!N126&lt;='DADOS e Estimativa'!$AA126),'DADOS e Estimativa'!N126,"excluído*"),"")</f>
        <v/>
      </c>
      <c r="O253" s="198" t="str">
        <f>IF('DADOS e Estimativa'!O126&gt;0,IF(AND('DADOS e Estimativa'!$Z126&lt;='DADOS e Estimativa'!O126,'DADOS e Estimativa'!O126&lt;='DADOS e Estimativa'!$AA126),'DADOS e Estimativa'!O126,"excluído*"),"")</f>
        <v/>
      </c>
      <c r="P253" s="198" t="str">
        <f>IF('DADOS e Estimativa'!P126&gt;0,IF(AND('DADOS e Estimativa'!$Z126&lt;='DADOS e Estimativa'!P126,'DADOS e Estimativa'!P126&lt;='DADOS e Estimativa'!$AA126),'DADOS e Estimativa'!P126,"excluído*"),"")</f>
        <v/>
      </c>
      <c r="Q253" s="198" t="str">
        <f>IF('DADOS e Estimativa'!Q126&gt;0,IF(AND('DADOS e Estimativa'!$Z126&lt;='DADOS e Estimativa'!Q126,'DADOS e Estimativa'!Q126&lt;='DADOS e Estimativa'!$AA126),'DADOS e Estimativa'!Q126,"excluído*"),"")</f>
        <v/>
      </c>
      <c r="R253" s="198" t="str">
        <f>IF('DADOS e Estimativa'!R126&gt;0,IF(AND('DADOS e Estimativa'!$Z126&lt;='DADOS e Estimativa'!R126,'DADOS e Estimativa'!R126&lt;='DADOS e Estimativa'!$AA126),'DADOS e Estimativa'!R126,"excluído*"),"")</f>
        <v/>
      </c>
      <c r="S253" s="198" t="str">
        <f>IF('DADOS e Estimativa'!S126&gt;0,IF(AND('DADOS e Estimativa'!$Z126&lt;='DADOS e Estimativa'!S126,'DADOS e Estimativa'!S126&lt;='DADOS e Estimativa'!$AA126),'DADOS e Estimativa'!S126,"excluído*"),"")</f>
        <v/>
      </c>
      <c r="T253" s="198" t="str">
        <f>IF('DADOS e Estimativa'!T126&gt;0,IF(AND('DADOS e Estimativa'!$Z126&lt;='DADOS e Estimativa'!T126,'DADOS e Estimativa'!T126&lt;='DADOS e Estimativa'!$AA126),'DADOS e Estimativa'!T126,"excluído*"),"")</f>
        <v/>
      </c>
      <c r="U253" s="198" t="str">
        <f>IF('DADOS e Estimativa'!U126&gt;0,IF(AND('DADOS e Estimativa'!$Z126&lt;='DADOS e Estimativa'!U126,'DADOS e Estimativa'!U126&lt;='DADOS e Estimativa'!$AA126),'DADOS e Estimativa'!U126,"excluído*"),"")</f>
        <v/>
      </c>
      <c r="V253" s="198" t="str">
        <f>IF('DADOS e Estimativa'!V126&gt;0,IF(AND('DADOS e Estimativa'!$Z126&lt;='DADOS e Estimativa'!V126,'DADOS e Estimativa'!V126&lt;='DADOS e Estimativa'!$AA126),'DADOS e Estimativa'!V126,"excluído*"),"")</f>
        <v/>
      </c>
      <c r="W253" s="199" t="str">
        <f>IF('DADOS e Estimativa'!W126&gt;0,IF(AND('DADOS e Estimativa'!$Z126&lt;='DADOS e Estimativa'!W126,'DADOS e Estimativa'!W126&lt;='DADOS e Estimativa'!$AA126),'DADOS e Estimativa'!W126,"excluído*"),"")</f>
        <v/>
      </c>
      <c r="X253" s="177">
        <f t="shared" si="64"/>
        <v>7818.39</v>
      </c>
      <c r="Y253" s="167"/>
      <c r="Z253" s="210">
        <f t="shared" si="65"/>
        <v>15636.78</v>
      </c>
      <c r="AA253" s="142"/>
      <c r="AB253" s="169">
        <v>8000.0</v>
      </c>
      <c r="AC253" s="54">
        <f t="shared" si="66"/>
        <v>-0.02270125</v>
      </c>
      <c r="AD253" s="170">
        <v>8.0</v>
      </c>
    </row>
    <row r="254">
      <c r="A254" s="195" t="str">
        <f>IF('DADOS e Estimativa'!A127="","",'DADOS e Estimativa'!A127)</f>
        <v>8-112</v>
      </c>
      <c r="B254" s="196" t="str">
        <f>IF('DADOS e Estimativa'!B127="","",'DADOS e Estimativa'!B127)</f>
        <v>Instalação item 111</v>
      </c>
      <c r="C254" s="197">
        <f>IF('DADOS e Estimativa'!C127="","",'DADOS e Estimativa'!C127)</f>
        <v>2</v>
      </c>
      <c r="D254" s="197" t="str">
        <f>IF('DADOS e Estimativa'!D127="","",'DADOS e Estimativa'!D127)</f>
        <v>unid.</v>
      </c>
      <c r="E254" s="198">
        <f>IF('DADOS e Estimativa'!E127&gt;0,IF(AND('DADOS e Estimativa'!$Z127&lt;='DADOS e Estimativa'!E127,'DADOS e Estimativa'!E127&lt;='DADOS e Estimativa'!$AA127),'DADOS e Estimativa'!E127,"excluído*"),"")</f>
        <v>2934.57</v>
      </c>
      <c r="F254" s="198" t="str">
        <f>IF('DADOS e Estimativa'!F127&gt;0,IF(AND('DADOS e Estimativa'!$Z127&lt;='DADOS e Estimativa'!F127,'DADOS e Estimativa'!F127&lt;='DADOS e Estimativa'!$AA127),'DADOS e Estimativa'!F127,"excluído*"),"")</f>
        <v>excluído*</v>
      </c>
      <c r="G254" s="198" t="str">
        <f>IF('DADOS e Estimativa'!G127&gt;0,IF(AND('DADOS e Estimativa'!$Z127&lt;='DADOS e Estimativa'!G127,'DADOS e Estimativa'!G127&lt;='DADOS e Estimativa'!$AA127),'DADOS e Estimativa'!G127,"excluído*"),"")</f>
        <v/>
      </c>
      <c r="H254" s="198" t="str">
        <f>IF('DADOS e Estimativa'!H127&gt;0,IF(AND('DADOS e Estimativa'!$Z127&lt;='DADOS e Estimativa'!H127,'DADOS e Estimativa'!H127&lt;='DADOS e Estimativa'!$AA127),'DADOS e Estimativa'!H127,"excluído*"),"")</f>
        <v/>
      </c>
      <c r="I254" s="198">
        <f>IF('DADOS e Estimativa'!I127&gt;0,IF(AND('DADOS e Estimativa'!$Z127&lt;='DADOS e Estimativa'!I127,'DADOS e Estimativa'!I127&lt;='DADOS e Estimativa'!$AA127),'DADOS e Estimativa'!I127,"excluído*"),"")</f>
        <v>1316</v>
      </c>
      <c r="J254" s="198" t="str">
        <f>IF('DADOS e Estimativa'!J127&gt;0,IF(AND('DADOS e Estimativa'!$Z127&lt;='DADOS e Estimativa'!J127,'DADOS e Estimativa'!J127&lt;='DADOS e Estimativa'!$AA127),'DADOS e Estimativa'!J127,"excluído*"),"")</f>
        <v/>
      </c>
      <c r="K254" s="198" t="str">
        <f>IF('DADOS e Estimativa'!K127&gt;0,IF(AND('DADOS e Estimativa'!$Z127&lt;='DADOS e Estimativa'!K127,'DADOS e Estimativa'!K127&lt;='DADOS e Estimativa'!$AA127),'DADOS e Estimativa'!K127,"excluído*"),"")</f>
        <v/>
      </c>
      <c r="L254" s="198" t="str">
        <f>IF('DADOS e Estimativa'!L127&gt;0,IF(AND('DADOS e Estimativa'!$Z127&lt;='DADOS e Estimativa'!L127,'DADOS e Estimativa'!L127&lt;='DADOS e Estimativa'!$AA127),'DADOS e Estimativa'!L127,"excluído*"),"")</f>
        <v/>
      </c>
      <c r="M254" s="198" t="str">
        <f>IF('DADOS e Estimativa'!M127&gt;0,IF(AND('DADOS e Estimativa'!$Z127&lt;='DADOS e Estimativa'!M127,'DADOS e Estimativa'!M127&lt;='DADOS e Estimativa'!$AA127),'DADOS e Estimativa'!M127,"excluído*"),"")</f>
        <v/>
      </c>
      <c r="N254" s="198" t="str">
        <f>IF('DADOS e Estimativa'!N127&gt;0,IF(AND('DADOS e Estimativa'!$Z127&lt;='DADOS e Estimativa'!N127,'DADOS e Estimativa'!N127&lt;='DADOS e Estimativa'!$AA127),'DADOS e Estimativa'!N127,"excluído*"),"")</f>
        <v/>
      </c>
      <c r="O254" s="198" t="str">
        <f>IF('DADOS e Estimativa'!O127&gt;0,IF(AND('DADOS e Estimativa'!$Z127&lt;='DADOS e Estimativa'!O127,'DADOS e Estimativa'!O127&lt;='DADOS e Estimativa'!$AA127),'DADOS e Estimativa'!O127,"excluído*"),"")</f>
        <v/>
      </c>
      <c r="P254" s="198" t="str">
        <f>IF('DADOS e Estimativa'!P127&gt;0,IF(AND('DADOS e Estimativa'!$Z127&lt;='DADOS e Estimativa'!P127,'DADOS e Estimativa'!P127&lt;='DADOS e Estimativa'!$AA127),'DADOS e Estimativa'!P127,"excluído*"),"")</f>
        <v/>
      </c>
      <c r="Q254" s="198" t="str">
        <f>IF('DADOS e Estimativa'!Q127&gt;0,IF(AND('DADOS e Estimativa'!$Z127&lt;='DADOS e Estimativa'!Q127,'DADOS e Estimativa'!Q127&lt;='DADOS e Estimativa'!$AA127),'DADOS e Estimativa'!Q127,"excluído*"),"")</f>
        <v/>
      </c>
      <c r="R254" s="198" t="str">
        <f>IF('DADOS e Estimativa'!R127&gt;0,IF(AND('DADOS e Estimativa'!$Z127&lt;='DADOS e Estimativa'!R127,'DADOS e Estimativa'!R127&lt;='DADOS e Estimativa'!$AA127),'DADOS e Estimativa'!R127,"excluído*"),"")</f>
        <v/>
      </c>
      <c r="S254" s="198" t="str">
        <f>IF('DADOS e Estimativa'!S127&gt;0,IF(AND('DADOS e Estimativa'!$Z127&lt;='DADOS e Estimativa'!S127,'DADOS e Estimativa'!S127&lt;='DADOS e Estimativa'!$AA127),'DADOS e Estimativa'!S127,"excluído*"),"")</f>
        <v/>
      </c>
      <c r="T254" s="198" t="str">
        <f>IF('DADOS e Estimativa'!T127&gt;0,IF(AND('DADOS e Estimativa'!$Z127&lt;='DADOS e Estimativa'!T127,'DADOS e Estimativa'!T127&lt;='DADOS e Estimativa'!$AA127),'DADOS e Estimativa'!T127,"excluído*"),"")</f>
        <v/>
      </c>
      <c r="U254" s="198" t="str">
        <f>IF('DADOS e Estimativa'!U127&gt;0,IF(AND('DADOS e Estimativa'!$Z127&lt;='DADOS e Estimativa'!U127,'DADOS e Estimativa'!U127&lt;='DADOS e Estimativa'!$AA127),'DADOS e Estimativa'!U127,"excluído*"),"")</f>
        <v/>
      </c>
      <c r="V254" s="198" t="str">
        <f>IF('DADOS e Estimativa'!V127&gt;0,IF(AND('DADOS e Estimativa'!$Z127&lt;='DADOS e Estimativa'!V127,'DADOS e Estimativa'!V127&lt;='DADOS e Estimativa'!$AA127),'DADOS e Estimativa'!V127,"excluído*"),"")</f>
        <v/>
      </c>
      <c r="W254" s="199" t="str">
        <f>IF('DADOS e Estimativa'!W127&gt;0,IF(AND('DADOS e Estimativa'!$Z127&lt;='DADOS e Estimativa'!W127,'DADOS e Estimativa'!W127&lt;='DADOS e Estimativa'!$AA127),'DADOS e Estimativa'!W127,"excluído*"),"")</f>
        <v/>
      </c>
      <c r="X254" s="177">
        <f t="shared" si="64"/>
        <v>2125.29</v>
      </c>
      <c r="Y254" s="167"/>
      <c r="Z254" s="210">
        <f t="shared" si="65"/>
        <v>4250.58</v>
      </c>
      <c r="AA254" s="142"/>
      <c r="AB254" s="169">
        <v>2155.47</v>
      </c>
      <c r="AC254" s="54">
        <f t="shared" si="66"/>
        <v>-0.01400158666</v>
      </c>
      <c r="AD254" s="170">
        <v>8.0</v>
      </c>
    </row>
    <row r="255">
      <c r="A255" s="189" t="str">
        <f>IF('DADOS e Estimativa'!A128="","",'DADOS e Estimativa'!A128)</f>
        <v>8-113</v>
      </c>
      <c r="B255" s="190" t="str">
        <f>IF('DADOS e Estimativa'!B128="","",'DADOS e Estimativa'!B128)</f>
        <v>Slipt-Cassete  33.000 a 36.000 BTU's</v>
      </c>
      <c r="C255" s="191">
        <f>IF('DADOS e Estimativa'!C128="","",'DADOS e Estimativa'!C128)</f>
        <v>2</v>
      </c>
      <c r="D255" s="191" t="str">
        <f>IF('DADOS e Estimativa'!D128="","",'DADOS e Estimativa'!D128)</f>
        <v>unid.</v>
      </c>
      <c r="E255" s="192">
        <f>IF('DADOS e Estimativa'!E128&gt;0,IF(AND('DADOS e Estimativa'!$Z128&lt;='DADOS e Estimativa'!E128,'DADOS e Estimativa'!E128&lt;='DADOS e Estimativa'!$AA128),'DADOS e Estimativa'!E128,"excluído*"),"")</f>
        <v>9879.05</v>
      </c>
      <c r="F255" s="192" t="str">
        <f>IF('DADOS e Estimativa'!F128&gt;0,IF(AND('DADOS e Estimativa'!$Z128&lt;='DADOS e Estimativa'!F128,'DADOS e Estimativa'!F128&lt;='DADOS e Estimativa'!$AA128),'DADOS e Estimativa'!F128,"excluído*"),"")</f>
        <v>excluído*</v>
      </c>
      <c r="G255" s="192">
        <f>IF('DADOS e Estimativa'!G128&gt;0,IF(AND('DADOS e Estimativa'!$Z128&lt;='DADOS e Estimativa'!G128,'DADOS e Estimativa'!G128&lt;='DADOS e Estimativa'!$AA128),'DADOS e Estimativa'!G128,"excluído*"),"")</f>
        <v>9950</v>
      </c>
      <c r="H255" s="192">
        <f>IF('DADOS e Estimativa'!H128&gt;0,IF(AND('DADOS e Estimativa'!$Z128&lt;='DADOS e Estimativa'!H128,'DADOS e Estimativa'!H128&lt;='DADOS e Estimativa'!$AA128),'DADOS e Estimativa'!H128,"excluído*"),"")</f>
        <v>10299</v>
      </c>
      <c r="I255" s="192" t="str">
        <f>IF('DADOS e Estimativa'!I128&gt;0,IF(AND('DADOS e Estimativa'!$Z128&lt;='DADOS e Estimativa'!I128,'DADOS e Estimativa'!I128&lt;='DADOS e Estimativa'!$AA128),'DADOS e Estimativa'!I128,"excluído*"),"")</f>
        <v/>
      </c>
      <c r="J255" s="192">
        <f>IF('DADOS e Estimativa'!J128&gt;0,IF(AND('DADOS e Estimativa'!$Z128&lt;='DADOS e Estimativa'!J128,'DADOS e Estimativa'!J128&lt;='DADOS e Estimativa'!$AA128),'DADOS e Estimativa'!J128,"excluído*"),"")</f>
        <v>8688</v>
      </c>
      <c r="K255" s="192" t="str">
        <f>IF('DADOS e Estimativa'!K128&gt;0,IF(AND('DADOS e Estimativa'!$Z128&lt;='DADOS e Estimativa'!K128,'DADOS e Estimativa'!K128&lt;='DADOS e Estimativa'!$AA128),'DADOS e Estimativa'!K128,"excluído*"),"")</f>
        <v/>
      </c>
      <c r="L255" s="192" t="str">
        <f>IF('DADOS e Estimativa'!L128&gt;0,IF(AND('DADOS e Estimativa'!$Z128&lt;='DADOS e Estimativa'!L128,'DADOS e Estimativa'!L128&lt;='DADOS e Estimativa'!$AA128),'DADOS e Estimativa'!L128,"excluído*"),"")</f>
        <v/>
      </c>
      <c r="M255" s="192" t="str">
        <f>IF('DADOS e Estimativa'!M128&gt;0,IF(AND('DADOS e Estimativa'!$Z128&lt;='DADOS e Estimativa'!M128,'DADOS e Estimativa'!M128&lt;='DADOS e Estimativa'!$AA128),'DADOS e Estimativa'!M128,"excluído*"),"")</f>
        <v/>
      </c>
      <c r="N255" s="192" t="str">
        <f>IF('DADOS e Estimativa'!N128&gt;0,IF(AND('DADOS e Estimativa'!$Z128&lt;='DADOS e Estimativa'!N128,'DADOS e Estimativa'!N128&lt;='DADOS e Estimativa'!$AA128),'DADOS e Estimativa'!N128,"excluído*"),"")</f>
        <v/>
      </c>
      <c r="O255" s="192" t="str">
        <f>IF('DADOS e Estimativa'!O128&gt;0,IF(AND('DADOS e Estimativa'!$Z128&lt;='DADOS e Estimativa'!O128,'DADOS e Estimativa'!O128&lt;='DADOS e Estimativa'!$AA128),'DADOS e Estimativa'!O128,"excluído*"),"")</f>
        <v/>
      </c>
      <c r="P255" s="192" t="str">
        <f>IF('DADOS e Estimativa'!P128&gt;0,IF(AND('DADOS e Estimativa'!$Z128&lt;='DADOS e Estimativa'!P128,'DADOS e Estimativa'!P128&lt;='DADOS e Estimativa'!$AA128),'DADOS e Estimativa'!P128,"excluído*"),"")</f>
        <v/>
      </c>
      <c r="Q255" s="192" t="str">
        <f>IF('DADOS e Estimativa'!Q128&gt;0,IF(AND('DADOS e Estimativa'!$Z128&lt;='DADOS e Estimativa'!Q128,'DADOS e Estimativa'!Q128&lt;='DADOS e Estimativa'!$AA128),'DADOS e Estimativa'!Q128,"excluído*"),"")</f>
        <v/>
      </c>
      <c r="R255" s="192" t="str">
        <f>IF('DADOS e Estimativa'!R128&gt;0,IF(AND('DADOS e Estimativa'!$Z128&lt;='DADOS e Estimativa'!R128,'DADOS e Estimativa'!R128&lt;='DADOS e Estimativa'!$AA128),'DADOS e Estimativa'!R128,"excluído*"),"")</f>
        <v/>
      </c>
      <c r="S255" s="192" t="str">
        <f>IF('DADOS e Estimativa'!S128&gt;0,IF(AND('DADOS e Estimativa'!$Z128&lt;='DADOS e Estimativa'!S128,'DADOS e Estimativa'!S128&lt;='DADOS e Estimativa'!$AA128),'DADOS e Estimativa'!S128,"excluído*"),"")</f>
        <v/>
      </c>
      <c r="T255" s="192" t="str">
        <f>IF('DADOS e Estimativa'!T128&gt;0,IF(AND('DADOS e Estimativa'!$Z128&lt;='DADOS e Estimativa'!T128,'DADOS e Estimativa'!T128&lt;='DADOS e Estimativa'!$AA128),'DADOS e Estimativa'!T128,"excluído*"),"")</f>
        <v/>
      </c>
      <c r="U255" s="192" t="str">
        <f>IF('DADOS e Estimativa'!U128&gt;0,IF(AND('DADOS e Estimativa'!$Z128&lt;='DADOS e Estimativa'!U128,'DADOS e Estimativa'!U128&lt;='DADOS e Estimativa'!$AA128),'DADOS e Estimativa'!U128,"excluído*"),"")</f>
        <v/>
      </c>
      <c r="V255" s="192" t="str">
        <f>IF('DADOS e Estimativa'!V128&gt;0,IF(AND('DADOS e Estimativa'!$Z128&lt;='DADOS e Estimativa'!V128,'DADOS e Estimativa'!V128&lt;='DADOS e Estimativa'!$AA128),'DADOS e Estimativa'!V128,"excluído*"),"")</f>
        <v/>
      </c>
      <c r="W255" s="193" t="str">
        <f>IF('DADOS e Estimativa'!W128&gt;0,IF(AND('DADOS e Estimativa'!$Z128&lt;='DADOS e Estimativa'!W128,'DADOS e Estimativa'!W128&lt;='DADOS e Estimativa'!$AA128),'DADOS e Estimativa'!W128,"excluído*"),"")</f>
        <v/>
      </c>
      <c r="X255" s="166">
        <f t="shared" si="64"/>
        <v>9704.01</v>
      </c>
      <c r="Y255" s="167"/>
      <c r="Z255" s="209">
        <f t="shared" si="65"/>
        <v>19408.02</v>
      </c>
      <c r="AA255" s="167"/>
      <c r="AB255" s="169">
        <v>10100.46</v>
      </c>
      <c r="AC255" s="54">
        <f t="shared" si="66"/>
        <v>-0.03925068759</v>
      </c>
      <c r="AD255" s="170">
        <v>8.0</v>
      </c>
    </row>
    <row r="256">
      <c r="A256" s="201" t="str">
        <f>IF('DADOS e Estimativa'!A129="","",'DADOS e Estimativa'!A129)</f>
        <v>8-114</v>
      </c>
      <c r="B256" s="202" t="str">
        <f>IF('DADOS e Estimativa'!B129="","",'DADOS e Estimativa'!B129)</f>
        <v>Instalação item 113</v>
      </c>
      <c r="C256" s="203">
        <f>IF('DADOS e Estimativa'!C129="","",'DADOS e Estimativa'!C129)</f>
        <v>2</v>
      </c>
      <c r="D256" s="203" t="str">
        <f>IF('DADOS e Estimativa'!D129="","",'DADOS e Estimativa'!D129)</f>
        <v>unid.</v>
      </c>
      <c r="E256" s="204">
        <f>IF('DADOS e Estimativa'!E129&gt;0,IF(AND('DADOS e Estimativa'!$Z129&lt;='DADOS e Estimativa'!E129,'DADOS e Estimativa'!E129&lt;='DADOS e Estimativa'!$AA129),'DADOS e Estimativa'!E129,"excluído*"),"")</f>
        <v>2934.57</v>
      </c>
      <c r="F256" s="204" t="str">
        <f>IF('DADOS e Estimativa'!F129&gt;0,IF(AND('DADOS e Estimativa'!$Z129&lt;='DADOS e Estimativa'!F129,'DADOS e Estimativa'!F129&lt;='DADOS e Estimativa'!$AA129),'DADOS e Estimativa'!F129,"excluído*"),"")</f>
        <v>excluído*</v>
      </c>
      <c r="G256" s="204" t="str">
        <f>IF('DADOS e Estimativa'!G129&gt;0,IF(AND('DADOS e Estimativa'!$Z129&lt;='DADOS e Estimativa'!G129,'DADOS e Estimativa'!G129&lt;='DADOS e Estimativa'!$AA129),'DADOS e Estimativa'!G129,"excluído*"),"")</f>
        <v/>
      </c>
      <c r="H256" s="204" t="str">
        <f>IF('DADOS e Estimativa'!H129&gt;0,IF(AND('DADOS e Estimativa'!$Z129&lt;='DADOS e Estimativa'!H129,'DADOS e Estimativa'!H129&lt;='DADOS e Estimativa'!$AA129),'DADOS e Estimativa'!H129,"excluído*"),"")</f>
        <v/>
      </c>
      <c r="I256" s="204">
        <f>IF('DADOS e Estimativa'!I129&gt;0,IF(AND('DADOS e Estimativa'!$Z129&lt;='DADOS e Estimativa'!I129,'DADOS e Estimativa'!I129&lt;='DADOS e Estimativa'!$AA129),'DADOS e Estimativa'!I129,"excluído*"),"")</f>
        <v>1579</v>
      </c>
      <c r="J256" s="204" t="str">
        <f>IF('DADOS e Estimativa'!J129&gt;0,IF(AND('DADOS e Estimativa'!$Z129&lt;='DADOS e Estimativa'!J129,'DADOS e Estimativa'!J129&lt;='DADOS e Estimativa'!$AA129),'DADOS e Estimativa'!J129,"excluído*"),"")</f>
        <v/>
      </c>
      <c r="K256" s="204" t="str">
        <f>IF('DADOS e Estimativa'!K129&gt;0,IF(AND('DADOS e Estimativa'!$Z129&lt;='DADOS e Estimativa'!K129,'DADOS e Estimativa'!K129&lt;='DADOS e Estimativa'!$AA129),'DADOS e Estimativa'!K129,"excluído*"),"")</f>
        <v/>
      </c>
      <c r="L256" s="204" t="str">
        <f>IF('DADOS e Estimativa'!L129&gt;0,IF(AND('DADOS e Estimativa'!$Z129&lt;='DADOS e Estimativa'!L129,'DADOS e Estimativa'!L129&lt;='DADOS e Estimativa'!$AA129),'DADOS e Estimativa'!L129,"excluído*"),"")</f>
        <v/>
      </c>
      <c r="M256" s="204" t="str">
        <f>IF('DADOS e Estimativa'!M129&gt;0,IF(AND('DADOS e Estimativa'!$Z129&lt;='DADOS e Estimativa'!M129,'DADOS e Estimativa'!M129&lt;='DADOS e Estimativa'!$AA129),'DADOS e Estimativa'!M129,"excluído*"),"")</f>
        <v/>
      </c>
      <c r="N256" s="204" t="str">
        <f>IF('DADOS e Estimativa'!N129&gt;0,IF(AND('DADOS e Estimativa'!$Z129&lt;='DADOS e Estimativa'!N129,'DADOS e Estimativa'!N129&lt;='DADOS e Estimativa'!$AA129),'DADOS e Estimativa'!N129,"excluído*"),"")</f>
        <v/>
      </c>
      <c r="O256" s="204" t="str">
        <f>IF('DADOS e Estimativa'!O129&gt;0,IF(AND('DADOS e Estimativa'!$Z129&lt;='DADOS e Estimativa'!O129,'DADOS e Estimativa'!O129&lt;='DADOS e Estimativa'!$AA129),'DADOS e Estimativa'!O129,"excluído*"),"")</f>
        <v/>
      </c>
      <c r="P256" s="204" t="str">
        <f>IF('DADOS e Estimativa'!P129&gt;0,IF(AND('DADOS e Estimativa'!$Z129&lt;='DADOS e Estimativa'!P129,'DADOS e Estimativa'!P129&lt;='DADOS e Estimativa'!$AA129),'DADOS e Estimativa'!P129,"excluído*"),"")</f>
        <v/>
      </c>
      <c r="Q256" s="204" t="str">
        <f>IF('DADOS e Estimativa'!Q129&gt;0,IF(AND('DADOS e Estimativa'!$Z129&lt;='DADOS e Estimativa'!Q129,'DADOS e Estimativa'!Q129&lt;='DADOS e Estimativa'!$AA129),'DADOS e Estimativa'!Q129,"excluído*"),"")</f>
        <v/>
      </c>
      <c r="R256" s="204" t="str">
        <f>IF('DADOS e Estimativa'!R129&gt;0,IF(AND('DADOS e Estimativa'!$Z129&lt;='DADOS e Estimativa'!R129,'DADOS e Estimativa'!R129&lt;='DADOS e Estimativa'!$AA129),'DADOS e Estimativa'!R129,"excluído*"),"")</f>
        <v/>
      </c>
      <c r="S256" s="204" t="str">
        <f>IF('DADOS e Estimativa'!S129&gt;0,IF(AND('DADOS e Estimativa'!$Z129&lt;='DADOS e Estimativa'!S129,'DADOS e Estimativa'!S129&lt;='DADOS e Estimativa'!$AA129),'DADOS e Estimativa'!S129,"excluído*"),"")</f>
        <v/>
      </c>
      <c r="T256" s="204" t="str">
        <f>IF('DADOS e Estimativa'!T129&gt;0,IF(AND('DADOS e Estimativa'!$Z129&lt;='DADOS e Estimativa'!T129,'DADOS e Estimativa'!T129&lt;='DADOS e Estimativa'!$AA129),'DADOS e Estimativa'!T129,"excluído*"),"")</f>
        <v/>
      </c>
      <c r="U256" s="204" t="str">
        <f>IF('DADOS e Estimativa'!U129&gt;0,IF(AND('DADOS e Estimativa'!$Z129&lt;='DADOS e Estimativa'!U129,'DADOS e Estimativa'!U129&lt;='DADOS e Estimativa'!$AA129),'DADOS e Estimativa'!U129,"excluído*"),"")</f>
        <v/>
      </c>
      <c r="V256" s="204" t="str">
        <f>IF('DADOS e Estimativa'!V129&gt;0,IF(AND('DADOS e Estimativa'!$Z129&lt;='DADOS e Estimativa'!V129,'DADOS e Estimativa'!V129&lt;='DADOS e Estimativa'!$AA129),'DADOS e Estimativa'!V129,"excluído*"),"")</f>
        <v/>
      </c>
      <c r="W256" s="205" t="str">
        <f>IF('DADOS e Estimativa'!W129&gt;0,IF(AND('DADOS e Estimativa'!$Z129&lt;='DADOS e Estimativa'!W129,'DADOS e Estimativa'!W129&lt;='DADOS e Estimativa'!$AA129),'DADOS e Estimativa'!W129,"excluído*"),"")</f>
        <v/>
      </c>
      <c r="X256" s="212">
        <f t="shared" si="64"/>
        <v>2256.79</v>
      </c>
      <c r="Y256" s="213"/>
      <c r="Z256" s="206">
        <f t="shared" si="65"/>
        <v>4513.58</v>
      </c>
      <c r="AA256" s="207"/>
      <c r="AB256" s="169">
        <v>3045.87</v>
      </c>
      <c r="AC256" s="54">
        <f t="shared" si="66"/>
        <v>-0.2590655543</v>
      </c>
      <c r="AD256" s="170">
        <v>8.0</v>
      </c>
    </row>
    <row r="257" ht="13.5" customHeight="1">
      <c r="A257" s="214"/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5"/>
      <c r="Y257" s="214"/>
      <c r="Z257" s="214"/>
      <c r="AC257" s="70"/>
    </row>
    <row r="258" ht="12.75" customHeight="1">
      <c r="A258" s="214" t="s">
        <v>217</v>
      </c>
      <c r="X258" s="216"/>
      <c r="AC258" s="70"/>
    </row>
    <row r="259" ht="12.75" customHeight="1">
      <c r="A259" s="217" t="s">
        <v>218</v>
      </c>
      <c r="B259" s="55"/>
      <c r="X259" s="216"/>
    </row>
    <row r="260" ht="12.75" customHeight="1">
      <c r="C260" s="216"/>
      <c r="D260" s="216"/>
    </row>
    <row r="261" ht="12.75" customHeight="1">
      <c r="C261" s="216"/>
      <c r="D261" s="216"/>
    </row>
    <row r="262" ht="12.75" customHeight="1">
      <c r="C262" s="216"/>
      <c r="D262" s="216"/>
    </row>
    <row r="263" ht="12.75" customHeight="1">
      <c r="C263" s="216"/>
      <c r="D263" s="216"/>
    </row>
    <row r="264" ht="12.75" customHeight="1">
      <c r="C264" s="216"/>
      <c r="D264" s="216"/>
    </row>
    <row r="265" ht="12.75" customHeight="1">
      <c r="C265" s="216"/>
      <c r="D265" s="216"/>
    </row>
    <row r="266" ht="12.75" customHeight="1">
      <c r="C266" s="216"/>
      <c r="D266" s="216"/>
    </row>
    <row r="267" ht="12.75" customHeight="1">
      <c r="C267" s="216"/>
      <c r="D267" s="216"/>
    </row>
    <row r="268" ht="12.75" customHeight="1">
      <c r="C268" s="216"/>
      <c r="D268" s="216"/>
    </row>
    <row r="269" ht="12.75" customHeight="1">
      <c r="C269" s="216"/>
      <c r="D269" s="216"/>
    </row>
    <row r="270" ht="12.75" customHeight="1">
      <c r="C270" s="216"/>
      <c r="D270" s="216"/>
    </row>
    <row r="271" ht="12.75" customHeight="1">
      <c r="C271" s="216"/>
      <c r="D271" s="216"/>
    </row>
    <row r="272" ht="12.75" customHeight="1">
      <c r="C272" s="216"/>
      <c r="D272" s="216"/>
    </row>
    <row r="273" ht="12.75" customHeight="1">
      <c r="C273" s="216"/>
      <c r="D273" s="216"/>
    </row>
    <row r="274" ht="12.75" customHeight="1">
      <c r="C274" s="216"/>
      <c r="D274" s="216"/>
    </row>
    <row r="275" ht="12.75" customHeight="1">
      <c r="C275" s="216"/>
      <c r="D275" s="216"/>
    </row>
    <row r="276" ht="12.75" customHeight="1">
      <c r="C276" s="216"/>
      <c r="D276" s="216"/>
    </row>
    <row r="277" ht="12.75" customHeight="1">
      <c r="C277" s="216"/>
      <c r="D277" s="216"/>
    </row>
    <row r="278" ht="12.75" customHeight="1">
      <c r="C278" s="216"/>
      <c r="D278" s="216"/>
    </row>
    <row r="279" ht="12.75" customHeight="1">
      <c r="C279" s="216"/>
      <c r="D279" s="216"/>
    </row>
    <row r="280" ht="12.75" customHeight="1">
      <c r="C280" s="216"/>
      <c r="D280" s="216"/>
    </row>
    <row r="281" ht="12.75" customHeight="1">
      <c r="C281" s="216"/>
      <c r="D281" s="216"/>
    </row>
    <row r="282" ht="12.75" customHeight="1">
      <c r="C282" s="216"/>
      <c r="D282" s="216"/>
    </row>
    <row r="283" ht="12.75" customHeight="1">
      <c r="C283" s="216"/>
      <c r="D283" s="216"/>
    </row>
    <row r="284" ht="12.75" customHeight="1">
      <c r="C284" s="216"/>
      <c r="D284" s="216"/>
    </row>
    <row r="285" ht="12.75" customHeight="1">
      <c r="C285" s="216"/>
      <c r="D285" s="216"/>
    </row>
    <row r="286" ht="12.75" customHeight="1">
      <c r="C286" s="216"/>
      <c r="D286" s="216"/>
    </row>
    <row r="287" ht="12.75" customHeight="1">
      <c r="C287" s="216"/>
      <c r="D287" s="216"/>
    </row>
    <row r="288" ht="12.75" customHeight="1">
      <c r="C288" s="216"/>
      <c r="D288" s="216"/>
    </row>
    <row r="289" ht="12.75" customHeight="1">
      <c r="C289" s="216"/>
      <c r="D289" s="216"/>
    </row>
    <row r="290" ht="12.75" customHeight="1">
      <c r="C290" s="216"/>
      <c r="D290" s="216"/>
    </row>
    <row r="291" ht="12.75" customHeight="1">
      <c r="C291" s="216"/>
      <c r="D291" s="216"/>
    </row>
    <row r="292" ht="12.75" customHeight="1">
      <c r="C292" s="216"/>
      <c r="D292" s="216"/>
    </row>
    <row r="293" ht="12.75" customHeight="1">
      <c r="C293" s="216"/>
      <c r="D293" s="216"/>
    </row>
    <row r="294" ht="12.75" customHeight="1">
      <c r="C294" s="216"/>
      <c r="D294" s="216"/>
    </row>
    <row r="295" ht="12.75" customHeight="1">
      <c r="C295" s="216"/>
      <c r="D295" s="216"/>
    </row>
    <row r="296" ht="12.75" customHeight="1">
      <c r="C296" s="216"/>
      <c r="D296" s="216"/>
    </row>
    <row r="297" ht="12.75" customHeight="1">
      <c r="C297" s="216"/>
      <c r="D297" s="216"/>
    </row>
    <row r="298" ht="12.75" customHeight="1">
      <c r="C298" s="216"/>
      <c r="D298" s="216"/>
    </row>
    <row r="299" ht="12.75" customHeight="1">
      <c r="C299" s="216"/>
      <c r="D299" s="216"/>
    </row>
    <row r="300" ht="12.75" customHeight="1">
      <c r="C300" s="216"/>
      <c r="D300" s="216"/>
    </row>
    <row r="301" ht="12.75" customHeight="1">
      <c r="C301" s="216"/>
      <c r="D301" s="216"/>
    </row>
    <row r="302" ht="12.75" customHeight="1">
      <c r="C302" s="216"/>
      <c r="D302" s="216"/>
    </row>
    <row r="303" ht="12.75" customHeight="1">
      <c r="C303" s="216"/>
      <c r="D303" s="216"/>
    </row>
    <row r="304" ht="12.75" customHeight="1">
      <c r="C304" s="216"/>
      <c r="D304" s="216"/>
    </row>
    <row r="305" ht="12.75" customHeight="1">
      <c r="C305" s="216"/>
      <c r="D305" s="216"/>
    </row>
    <row r="306" ht="12.75" customHeight="1">
      <c r="C306" s="216"/>
      <c r="D306" s="216"/>
    </row>
    <row r="307" ht="12.75" customHeight="1">
      <c r="C307" s="216"/>
      <c r="D307" s="216"/>
    </row>
    <row r="308" ht="12.75" customHeight="1">
      <c r="C308" s="216"/>
      <c r="D308" s="216"/>
    </row>
    <row r="309" ht="12.75" customHeight="1">
      <c r="C309" s="216"/>
      <c r="D309" s="216"/>
    </row>
    <row r="310" ht="12.75" customHeight="1">
      <c r="C310" s="216"/>
      <c r="D310" s="216"/>
    </row>
    <row r="311" ht="12.75" customHeight="1">
      <c r="C311" s="216"/>
      <c r="D311" s="216"/>
    </row>
    <row r="312" ht="12.75" customHeight="1">
      <c r="C312" s="216"/>
      <c r="D312" s="216"/>
    </row>
    <row r="313" ht="12.75" customHeight="1">
      <c r="C313" s="216"/>
      <c r="D313" s="216"/>
    </row>
    <row r="314" ht="12.75" customHeight="1">
      <c r="C314" s="216"/>
      <c r="D314" s="216"/>
    </row>
    <row r="315" ht="12.75" customHeight="1">
      <c r="C315" s="216"/>
      <c r="D315" s="216"/>
    </row>
    <row r="316" ht="12.75" customHeight="1">
      <c r="C316" s="216"/>
      <c r="D316" s="216"/>
    </row>
    <row r="317" ht="12.75" customHeight="1">
      <c r="C317" s="216"/>
      <c r="D317" s="216"/>
    </row>
    <row r="318" ht="12.75" customHeight="1">
      <c r="C318" s="216"/>
      <c r="D318" s="216"/>
    </row>
    <row r="319" ht="12.75" customHeight="1">
      <c r="C319" s="216"/>
      <c r="D319" s="216"/>
    </row>
    <row r="320" ht="12.75" customHeight="1">
      <c r="C320" s="216"/>
      <c r="D320" s="216"/>
    </row>
    <row r="321" ht="12.75" customHeight="1">
      <c r="C321" s="216"/>
      <c r="D321" s="216"/>
    </row>
    <row r="322" ht="12.75" customHeight="1">
      <c r="C322" s="216"/>
      <c r="D322" s="216"/>
    </row>
    <row r="323" ht="12.75" customHeight="1">
      <c r="C323" s="216"/>
      <c r="D323" s="216"/>
    </row>
    <row r="324" ht="12.75" customHeight="1">
      <c r="C324" s="216"/>
      <c r="D324" s="216"/>
    </row>
    <row r="325" ht="12.75" customHeight="1">
      <c r="C325" s="216"/>
      <c r="D325" s="216"/>
    </row>
    <row r="326" ht="12.75" customHeight="1">
      <c r="C326" s="216"/>
      <c r="D326" s="216"/>
    </row>
    <row r="327" ht="12.75" customHeight="1">
      <c r="C327" s="216"/>
      <c r="D327" s="216"/>
    </row>
    <row r="328" ht="12.75" customHeight="1">
      <c r="C328" s="216"/>
      <c r="D328" s="216"/>
    </row>
    <row r="329" ht="12.75" customHeight="1">
      <c r="C329" s="216"/>
      <c r="D329" s="216"/>
    </row>
    <row r="330" ht="12.75" customHeight="1">
      <c r="C330" s="216"/>
      <c r="D330" s="216"/>
    </row>
    <row r="331" ht="12.75" customHeight="1">
      <c r="C331" s="216"/>
      <c r="D331" s="216"/>
    </row>
    <row r="332" ht="12.75" customHeight="1">
      <c r="C332" s="216"/>
      <c r="D332" s="216"/>
    </row>
    <row r="333" ht="12.75" customHeight="1">
      <c r="C333" s="216"/>
      <c r="D333" s="216"/>
    </row>
    <row r="334" ht="12.75" customHeight="1">
      <c r="C334" s="216"/>
      <c r="D334" s="216"/>
    </row>
    <row r="335" ht="12.75" customHeight="1">
      <c r="C335" s="216"/>
      <c r="D335" s="216"/>
    </row>
    <row r="336" ht="12.75" customHeight="1">
      <c r="C336" s="216"/>
      <c r="D336" s="216"/>
    </row>
    <row r="337" ht="12.75" customHeight="1">
      <c r="C337" s="216"/>
      <c r="D337" s="216"/>
    </row>
    <row r="338" ht="12.75" customHeight="1">
      <c r="C338" s="216"/>
      <c r="D338" s="216"/>
    </row>
    <row r="339" ht="12.75" customHeight="1">
      <c r="C339" s="216"/>
      <c r="D339" s="216"/>
    </row>
    <row r="340" ht="12.75" customHeight="1">
      <c r="C340" s="216"/>
      <c r="D340" s="216"/>
    </row>
    <row r="341" ht="12.75" customHeight="1">
      <c r="C341" s="216"/>
      <c r="D341" s="216"/>
    </row>
    <row r="342" ht="12.75" customHeight="1">
      <c r="C342" s="216"/>
      <c r="D342" s="216"/>
    </row>
    <row r="343" ht="12.75" customHeight="1">
      <c r="C343" s="216"/>
      <c r="D343" s="216"/>
    </row>
    <row r="344" ht="12.75" customHeight="1">
      <c r="C344" s="216"/>
      <c r="D344" s="216"/>
    </row>
    <row r="345" ht="12.75" customHeight="1">
      <c r="C345" s="216"/>
      <c r="D345" s="216"/>
    </row>
    <row r="346" ht="12.75" customHeight="1">
      <c r="C346" s="216"/>
      <c r="D346" s="216"/>
    </row>
    <row r="347" ht="12.75" customHeight="1">
      <c r="C347" s="216"/>
      <c r="D347" s="216"/>
    </row>
    <row r="348" ht="12.75" customHeight="1">
      <c r="C348" s="216"/>
      <c r="D348" s="216"/>
    </row>
    <row r="349" ht="12.75" customHeight="1">
      <c r="C349" s="216"/>
      <c r="D349" s="216"/>
    </row>
    <row r="350" ht="12.75" customHeight="1">
      <c r="C350" s="216"/>
      <c r="D350" s="216"/>
    </row>
    <row r="351" ht="12.75" customHeight="1">
      <c r="C351" s="216"/>
      <c r="D351" s="216"/>
    </row>
    <row r="352" ht="12.75" customHeight="1">
      <c r="C352" s="216"/>
      <c r="D352" s="216"/>
    </row>
    <row r="353" ht="12.75" customHeight="1">
      <c r="C353" s="216"/>
      <c r="D353" s="216"/>
    </row>
    <row r="354" ht="12.75" customHeight="1">
      <c r="C354" s="216"/>
      <c r="D354" s="216"/>
    </row>
    <row r="355" ht="12.75" customHeight="1">
      <c r="C355" s="216"/>
      <c r="D355" s="216"/>
    </row>
    <row r="356" ht="12.75" customHeight="1">
      <c r="C356" s="216"/>
      <c r="D356" s="216"/>
    </row>
    <row r="357" ht="12.75" customHeight="1">
      <c r="C357" s="216"/>
      <c r="D357" s="216"/>
    </row>
    <row r="358" ht="12.75" customHeight="1">
      <c r="C358" s="216"/>
      <c r="D358" s="216"/>
    </row>
    <row r="359" ht="12.75" customHeight="1">
      <c r="C359" s="216"/>
      <c r="D359" s="216"/>
    </row>
    <row r="360" ht="12.75" customHeight="1">
      <c r="C360" s="216"/>
      <c r="D360" s="216"/>
    </row>
    <row r="361" ht="12.75" customHeight="1">
      <c r="C361" s="216"/>
      <c r="D361" s="216"/>
    </row>
    <row r="362" ht="12.75" customHeight="1">
      <c r="C362" s="216"/>
      <c r="D362" s="216"/>
    </row>
    <row r="363" ht="12.75" customHeight="1">
      <c r="C363" s="216"/>
      <c r="D363" s="216"/>
    </row>
    <row r="364" ht="12.75" customHeight="1">
      <c r="C364" s="216"/>
      <c r="D364" s="216"/>
    </row>
    <row r="365" ht="12.75" customHeight="1">
      <c r="C365" s="216"/>
      <c r="D365" s="216"/>
    </row>
    <row r="366" ht="12.75" customHeight="1">
      <c r="C366" s="216"/>
      <c r="D366" s="216"/>
    </row>
    <row r="367" ht="12.75" customHeight="1">
      <c r="C367" s="216"/>
      <c r="D367" s="216"/>
    </row>
    <row r="368" ht="12.75" customHeight="1">
      <c r="C368" s="216"/>
      <c r="D368" s="216"/>
    </row>
    <row r="369" ht="12.75" customHeight="1">
      <c r="C369" s="216"/>
      <c r="D369" s="216"/>
    </row>
    <row r="370" ht="12.75" customHeight="1">
      <c r="C370" s="216"/>
      <c r="D370" s="216"/>
    </row>
    <row r="371" ht="12.75" customHeight="1">
      <c r="C371" s="216"/>
      <c r="D371" s="216"/>
    </row>
    <row r="372" ht="12.75" customHeight="1">
      <c r="C372" s="216"/>
      <c r="D372" s="216"/>
    </row>
    <row r="373" ht="12.75" customHeight="1">
      <c r="C373" s="216"/>
      <c r="D373" s="216"/>
    </row>
    <row r="374" ht="12.75" customHeight="1">
      <c r="C374" s="216"/>
      <c r="D374" s="216"/>
    </row>
    <row r="375" ht="12.75" customHeight="1">
      <c r="C375" s="216"/>
      <c r="D375" s="216"/>
    </row>
    <row r="376" ht="12.75" customHeight="1">
      <c r="C376" s="216"/>
      <c r="D376" s="216"/>
    </row>
    <row r="377" ht="12.75" customHeight="1">
      <c r="C377" s="216"/>
      <c r="D377" s="216"/>
    </row>
    <row r="378" ht="12.75" customHeight="1">
      <c r="C378" s="216"/>
      <c r="D378" s="216"/>
    </row>
    <row r="379" ht="12.75" customHeight="1">
      <c r="C379" s="216"/>
      <c r="D379" s="216"/>
    </row>
    <row r="380" ht="12.75" customHeight="1">
      <c r="C380" s="216"/>
      <c r="D380" s="216"/>
    </row>
    <row r="381" ht="12.75" customHeight="1">
      <c r="C381" s="216"/>
      <c r="D381" s="216"/>
    </row>
    <row r="382" ht="12.75" customHeight="1">
      <c r="C382" s="216"/>
      <c r="D382" s="216"/>
    </row>
    <row r="383" ht="12.75" customHeight="1">
      <c r="C383" s="216"/>
      <c r="D383" s="216"/>
    </row>
    <row r="384" ht="12.75" customHeight="1">
      <c r="C384" s="216"/>
      <c r="D384" s="216"/>
    </row>
    <row r="385" ht="12.75" customHeight="1">
      <c r="C385" s="216"/>
      <c r="D385" s="216"/>
    </row>
    <row r="386" ht="12.75" customHeight="1">
      <c r="C386" s="216"/>
      <c r="D386" s="216"/>
    </row>
    <row r="387" ht="12.75" customHeight="1">
      <c r="C387" s="216"/>
      <c r="D387" s="216"/>
    </row>
    <row r="388" ht="12.75" customHeight="1">
      <c r="C388" s="216"/>
      <c r="D388" s="216"/>
    </row>
    <row r="389" ht="12.75" customHeight="1">
      <c r="C389" s="216"/>
      <c r="D389" s="216"/>
    </row>
    <row r="390" ht="12.75" customHeight="1">
      <c r="C390" s="216"/>
      <c r="D390" s="216"/>
    </row>
    <row r="391" ht="12.75" customHeight="1">
      <c r="C391" s="216"/>
      <c r="D391" s="216"/>
    </row>
    <row r="392" ht="12.75" customHeight="1">
      <c r="C392" s="216"/>
      <c r="D392" s="216"/>
    </row>
    <row r="393" ht="12.75" customHeight="1">
      <c r="C393" s="216"/>
      <c r="D393" s="216"/>
    </row>
    <row r="394" ht="12.75" customHeight="1">
      <c r="C394" s="216"/>
      <c r="D394" s="216"/>
    </row>
    <row r="395" ht="12.75" customHeight="1">
      <c r="C395" s="216"/>
      <c r="D395" s="216"/>
    </row>
    <row r="396" ht="12.75" customHeight="1">
      <c r="C396" s="216"/>
      <c r="D396" s="216"/>
    </row>
    <row r="397" ht="12.75" customHeight="1">
      <c r="C397" s="216"/>
      <c r="D397" s="216"/>
    </row>
    <row r="398" ht="12.75" customHeight="1">
      <c r="C398" s="216"/>
      <c r="D398" s="216"/>
    </row>
    <row r="399" ht="12.75" customHeight="1">
      <c r="C399" s="216"/>
      <c r="D399" s="216"/>
    </row>
    <row r="400" ht="12.75" customHeight="1">
      <c r="C400" s="216"/>
      <c r="D400" s="216"/>
    </row>
    <row r="401" ht="12.75" customHeight="1">
      <c r="C401" s="216"/>
      <c r="D401" s="216"/>
    </row>
    <row r="402" ht="12.75" customHeight="1">
      <c r="C402" s="216"/>
      <c r="D402" s="216"/>
    </row>
    <row r="403" ht="12.75" customHeight="1">
      <c r="C403" s="216"/>
      <c r="D403" s="216"/>
    </row>
    <row r="404" ht="12.75" customHeight="1">
      <c r="C404" s="216"/>
      <c r="D404" s="216"/>
    </row>
    <row r="405" ht="12.75" customHeight="1">
      <c r="C405" s="216"/>
      <c r="D405" s="216"/>
    </row>
    <row r="406" ht="12.75" customHeight="1">
      <c r="C406" s="216"/>
      <c r="D406" s="216"/>
    </row>
    <row r="407" ht="12.75" customHeight="1">
      <c r="C407" s="216"/>
      <c r="D407" s="216"/>
    </row>
    <row r="408" ht="12.75" customHeight="1">
      <c r="C408" s="216"/>
      <c r="D408" s="216"/>
    </row>
    <row r="409" ht="12.75" customHeight="1">
      <c r="C409" s="216"/>
      <c r="D409" s="216"/>
    </row>
    <row r="410" ht="12.75" customHeight="1">
      <c r="C410" s="216"/>
      <c r="D410" s="216"/>
    </row>
    <row r="411" ht="12.75" customHeight="1">
      <c r="C411" s="216"/>
      <c r="D411" s="216"/>
    </row>
    <row r="412" ht="12.75" customHeight="1">
      <c r="C412" s="216"/>
      <c r="D412" s="216"/>
    </row>
    <row r="413" ht="12.75" customHeight="1">
      <c r="C413" s="216"/>
      <c r="D413" s="216"/>
    </row>
    <row r="414" ht="12.75" customHeight="1">
      <c r="C414" s="216"/>
      <c r="D414" s="216"/>
    </row>
    <row r="415" ht="12.75" customHeight="1">
      <c r="C415" s="216"/>
      <c r="D415" s="216"/>
    </row>
    <row r="416" ht="12.75" customHeight="1">
      <c r="C416" s="216"/>
      <c r="D416" s="216"/>
    </row>
    <row r="417" ht="12.75" customHeight="1">
      <c r="C417" s="216"/>
      <c r="D417" s="216"/>
    </row>
    <row r="418" ht="12.75" customHeight="1">
      <c r="C418" s="216"/>
      <c r="D418" s="216"/>
    </row>
    <row r="419" ht="12.75" customHeight="1">
      <c r="C419" s="216"/>
      <c r="D419" s="216"/>
    </row>
    <row r="420" ht="12.75" customHeight="1">
      <c r="C420" s="216"/>
      <c r="D420" s="216"/>
    </row>
    <row r="421" ht="12.75" customHeight="1">
      <c r="C421" s="216"/>
      <c r="D421" s="216"/>
    </row>
    <row r="422" ht="12.75" customHeight="1">
      <c r="C422" s="216"/>
      <c r="D422" s="216"/>
    </row>
    <row r="423" ht="12.75" customHeight="1">
      <c r="C423" s="216"/>
      <c r="D423" s="216"/>
    </row>
    <row r="424" ht="12.75" customHeight="1">
      <c r="C424" s="216"/>
      <c r="D424" s="216"/>
    </row>
    <row r="425" ht="12.75" customHeight="1">
      <c r="C425" s="216"/>
      <c r="D425" s="216"/>
    </row>
    <row r="426" ht="12.75" customHeight="1">
      <c r="C426" s="216"/>
      <c r="D426" s="216"/>
    </row>
    <row r="427" ht="12.75" customHeight="1">
      <c r="C427" s="216"/>
      <c r="D427" s="216"/>
    </row>
    <row r="428" ht="12.75" customHeight="1">
      <c r="C428" s="216"/>
      <c r="D428" s="216"/>
    </row>
    <row r="429" ht="12.75" customHeight="1">
      <c r="C429" s="216"/>
      <c r="D429" s="216"/>
    </row>
    <row r="430" ht="12.75" customHeight="1">
      <c r="C430" s="216"/>
      <c r="D430" s="216"/>
    </row>
    <row r="431" ht="12.75" customHeight="1">
      <c r="C431" s="216"/>
      <c r="D431" s="216"/>
    </row>
    <row r="432" ht="12.75" customHeight="1">
      <c r="C432" s="216"/>
      <c r="D432" s="216"/>
    </row>
    <row r="433" ht="12.75" customHeight="1">
      <c r="C433" s="216"/>
      <c r="D433" s="216"/>
    </row>
    <row r="434" ht="12.75" customHeight="1">
      <c r="C434" s="216"/>
      <c r="D434" s="216"/>
    </row>
    <row r="435" ht="12.75" customHeight="1">
      <c r="C435" s="216"/>
      <c r="D435" s="216"/>
    </row>
    <row r="436" ht="12.75" customHeight="1">
      <c r="C436" s="216"/>
      <c r="D436" s="216"/>
    </row>
    <row r="437" ht="12.75" customHeight="1">
      <c r="C437" s="216"/>
      <c r="D437" s="216"/>
    </row>
    <row r="438" ht="12.75" customHeight="1">
      <c r="C438" s="216"/>
      <c r="D438" s="216"/>
    </row>
    <row r="439" ht="12.75" customHeight="1">
      <c r="C439" s="216"/>
      <c r="D439" s="216"/>
    </row>
    <row r="440" ht="12.75" customHeight="1">
      <c r="C440" s="216"/>
      <c r="D440" s="216"/>
    </row>
    <row r="441" ht="12.75" customHeight="1">
      <c r="C441" s="216"/>
      <c r="D441" s="216"/>
    </row>
    <row r="442" ht="12.75" customHeight="1">
      <c r="C442" s="216"/>
      <c r="D442" s="216"/>
    </row>
    <row r="443" ht="12.75" customHeight="1">
      <c r="C443" s="216"/>
      <c r="D443" s="216"/>
    </row>
    <row r="444" ht="12.75" customHeight="1">
      <c r="C444" s="216"/>
      <c r="D444" s="216"/>
    </row>
    <row r="445" ht="12.75" customHeight="1">
      <c r="C445" s="216"/>
      <c r="D445" s="216"/>
    </row>
    <row r="446" ht="12.75" customHeight="1">
      <c r="C446" s="216"/>
      <c r="D446" s="216"/>
    </row>
    <row r="447" ht="12.75" customHeight="1">
      <c r="C447" s="216"/>
      <c r="D447" s="216"/>
    </row>
    <row r="448" ht="12.75" customHeight="1">
      <c r="C448" s="216"/>
      <c r="D448" s="216"/>
    </row>
    <row r="449" ht="12.75" customHeight="1">
      <c r="C449" s="216"/>
      <c r="D449" s="216"/>
    </row>
    <row r="450" ht="12.75" customHeight="1">
      <c r="C450" s="216"/>
      <c r="D450" s="216"/>
    </row>
    <row r="451" ht="12.75" customHeight="1">
      <c r="C451" s="216"/>
      <c r="D451" s="216"/>
    </row>
    <row r="452" ht="12.75" customHeight="1">
      <c r="C452" s="216"/>
      <c r="D452" s="216"/>
    </row>
    <row r="453" ht="12.75" customHeight="1">
      <c r="C453" s="216"/>
      <c r="D453" s="216"/>
    </row>
    <row r="454" ht="12.75" customHeight="1">
      <c r="C454" s="216"/>
      <c r="D454" s="216"/>
    </row>
    <row r="455" ht="12.75" customHeight="1">
      <c r="C455" s="216"/>
      <c r="D455" s="216"/>
    </row>
    <row r="456" ht="12.75" customHeight="1">
      <c r="C456" s="216"/>
      <c r="D456" s="216"/>
    </row>
    <row r="457" ht="12.75" customHeight="1">
      <c r="C457" s="216"/>
      <c r="D457" s="216"/>
    </row>
    <row r="458" ht="12.75" customHeight="1">
      <c r="C458" s="216"/>
      <c r="D458" s="216"/>
    </row>
    <row r="459" ht="12.75" customHeight="1">
      <c r="C459" s="216"/>
      <c r="D459" s="216"/>
    </row>
    <row r="460" ht="12.75" customHeight="1">
      <c r="C460" s="216"/>
      <c r="D460" s="216"/>
    </row>
    <row r="461" ht="12.75" customHeight="1">
      <c r="C461" s="216"/>
      <c r="D461" s="216"/>
    </row>
    <row r="462" ht="12.75" customHeight="1">
      <c r="C462" s="216"/>
      <c r="D462" s="216"/>
    </row>
    <row r="463" ht="12.75" customHeight="1">
      <c r="C463" s="216"/>
      <c r="D463" s="216"/>
    </row>
    <row r="464" ht="12.75" customHeight="1">
      <c r="C464" s="216"/>
      <c r="D464" s="216"/>
    </row>
    <row r="465" ht="12.75" customHeight="1">
      <c r="C465" s="216"/>
      <c r="D465" s="216"/>
    </row>
    <row r="466" ht="12.75" customHeight="1">
      <c r="C466" s="216"/>
      <c r="D466" s="216"/>
    </row>
    <row r="467" ht="12.75" customHeight="1">
      <c r="C467" s="216"/>
      <c r="D467" s="216"/>
    </row>
    <row r="468" ht="12.75" customHeight="1">
      <c r="C468" s="216"/>
      <c r="D468" s="216"/>
    </row>
    <row r="469" ht="12.75" customHeight="1">
      <c r="C469" s="216"/>
      <c r="D469" s="216"/>
    </row>
    <row r="470" ht="12.75" customHeight="1">
      <c r="C470" s="216"/>
      <c r="D470" s="216"/>
    </row>
    <row r="471" ht="12.75" customHeight="1">
      <c r="C471" s="216"/>
      <c r="D471" s="216"/>
    </row>
    <row r="472" ht="12.75" customHeight="1">
      <c r="C472" s="216"/>
      <c r="D472" s="216"/>
    </row>
    <row r="473" ht="12.75" customHeight="1">
      <c r="C473" s="216"/>
      <c r="D473" s="216"/>
    </row>
    <row r="474" ht="12.75" customHeight="1">
      <c r="C474" s="216"/>
      <c r="D474" s="216"/>
    </row>
    <row r="475" ht="12.75" customHeight="1">
      <c r="C475" s="216"/>
      <c r="D475" s="216"/>
    </row>
    <row r="476" ht="12.75" customHeight="1">
      <c r="C476" s="216"/>
      <c r="D476" s="216"/>
    </row>
    <row r="477" ht="12.75" customHeight="1">
      <c r="C477" s="216"/>
      <c r="D477" s="216"/>
    </row>
    <row r="478" ht="12.75" customHeight="1">
      <c r="C478" s="216"/>
      <c r="D478" s="216"/>
    </row>
    <row r="479" ht="12.75" customHeight="1">
      <c r="C479" s="216"/>
      <c r="D479" s="216"/>
    </row>
    <row r="480" ht="12.75" customHeight="1">
      <c r="C480" s="216"/>
      <c r="D480" s="216"/>
    </row>
    <row r="481" ht="12.75" customHeight="1">
      <c r="C481" s="216"/>
      <c r="D481" s="216"/>
    </row>
    <row r="482" ht="12.75" customHeight="1">
      <c r="C482" s="216"/>
      <c r="D482" s="216"/>
    </row>
    <row r="483" ht="12.75" customHeight="1">
      <c r="C483" s="216"/>
      <c r="D483" s="216"/>
    </row>
    <row r="484" ht="12.75" customHeight="1">
      <c r="C484" s="216"/>
      <c r="D484" s="216"/>
    </row>
    <row r="485" ht="12.75" customHeight="1">
      <c r="C485" s="216"/>
      <c r="D485" s="216"/>
    </row>
    <row r="486" ht="12.75" customHeight="1">
      <c r="C486" s="216"/>
      <c r="D486" s="216"/>
    </row>
    <row r="487" ht="12.75" customHeight="1">
      <c r="C487" s="216"/>
      <c r="D487" s="216"/>
    </row>
    <row r="488" ht="12.75" customHeight="1">
      <c r="C488" s="216"/>
      <c r="D488" s="216"/>
    </row>
    <row r="489" ht="12.75" customHeight="1">
      <c r="C489" s="216"/>
      <c r="D489" s="216"/>
    </row>
    <row r="490" ht="12.75" customHeight="1">
      <c r="C490" s="216"/>
      <c r="D490" s="216"/>
    </row>
    <row r="491" ht="12.75" customHeight="1">
      <c r="C491" s="216"/>
      <c r="D491" s="216"/>
    </row>
    <row r="492" ht="12.75" customHeight="1">
      <c r="C492" s="216"/>
      <c r="D492" s="216"/>
    </row>
    <row r="493" ht="12.75" customHeight="1">
      <c r="C493" s="216"/>
      <c r="D493" s="216"/>
    </row>
    <row r="494" ht="12.75" customHeight="1">
      <c r="C494" s="216"/>
      <c r="D494" s="216"/>
    </row>
    <row r="495" ht="12.75" customHeight="1">
      <c r="C495" s="216"/>
      <c r="D495" s="216"/>
    </row>
    <row r="496" ht="12.75" customHeight="1">
      <c r="C496" s="216"/>
      <c r="D496" s="216"/>
    </row>
    <row r="497" ht="12.75" customHeight="1">
      <c r="C497" s="216"/>
      <c r="D497" s="216"/>
    </row>
    <row r="498" ht="12.75" customHeight="1">
      <c r="C498" s="216"/>
      <c r="D498" s="216"/>
    </row>
    <row r="499" ht="12.75" customHeight="1">
      <c r="C499" s="216"/>
      <c r="D499" s="216"/>
    </row>
    <row r="500" ht="12.75" customHeight="1">
      <c r="C500" s="216"/>
      <c r="D500" s="216"/>
    </row>
    <row r="501" ht="12.75" customHeight="1">
      <c r="C501" s="216"/>
      <c r="D501" s="216"/>
    </row>
    <row r="502" ht="12.75" customHeight="1">
      <c r="C502" s="216"/>
      <c r="D502" s="216"/>
    </row>
    <row r="503" ht="12.75" customHeight="1">
      <c r="C503" s="216"/>
      <c r="D503" s="216"/>
    </row>
    <row r="504" ht="12.75" customHeight="1">
      <c r="C504" s="216"/>
      <c r="D504" s="216"/>
    </row>
    <row r="505" ht="12.75" customHeight="1">
      <c r="C505" s="216"/>
      <c r="D505" s="216"/>
    </row>
    <row r="506" ht="12.75" customHeight="1">
      <c r="C506" s="216"/>
      <c r="D506" s="216"/>
    </row>
    <row r="507" ht="12.75" customHeight="1">
      <c r="C507" s="216"/>
      <c r="D507" s="216"/>
    </row>
    <row r="508" ht="12.75" customHeight="1">
      <c r="C508" s="216"/>
      <c r="D508" s="216"/>
    </row>
    <row r="509" ht="12.75" customHeight="1">
      <c r="C509" s="216"/>
      <c r="D509" s="216"/>
    </row>
    <row r="510" ht="12.75" customHeight="1">
      <c r="C510" s="216"/>
      <c r="D510" s="216"/>
    </row>
    <row r="511" ht="12.75" customHeight="1">
      <c r="C511" s="216"/>
      <c r="D511" s="216"/>
    </row>
    <row r="512" ht="12.75" customHeight="1">
      <c r="C512" s="216"/>
      <c r="D512" s="216"/>
    </row>
    <row r="513" ht="12.75" customHeight="1">
      <c r="C513" s="216"/>
      <c r="D513" s="216"/>
    </row>
    <row r="514" ht="12.75" customHeight="1">
      <c r="C514" s="216"/>
      <c r="D514" s="216"/>
    </row>
    <row r="515" ht="12.75" customHeight="1">
      <c r="C515" s="216"/>
      <c r="D515" s="216"/>
    </row>
    <row r="516" ht="12.75" customHeight="1">
      <c r="C516" s="216"/>
      <c r="D516" s="216"/>
    </row>
    <row r="517" ht="12.75" customHeight="1">
      <c r="C517" s="216"/>
      <c r="D517" s="216"/>
    </row>
    <row r="518" ht="12.75" customHeight="1">
      <c r="C518" s="216"/>
      <c r="D518" s="216"/>
    </row>
    <row r="519" ht="12.75" customHeight="1">
      <c r="C519" s="216"/>
      <c r="D519" s="216"/>
    </row>
    <row r="520" ht="12.75" customHeight="1">
      <c r="C520" s="216"/>
      <c r="D520" s="216"/>
    </row>
    <row r="521" ht="12.75" customHeight="1">
      <c r="C521" s="216"/>
      <c r="D521" s="216"/>
    </row>
    <row r="522" ht="12.75" customHeight="1">
      <c r="C522" s="216"/>
      <c r="D522" s="216"/>
    </row>
    <row r="523" ht="12.75" customHeight="1">
      <c r="C523" s="216"/>
      <c r="D523" s="216"/>
    </row>
    <row r="524" ht="12.75" customHeight="1">
      <c r="C524" s="216"/>
      <c r="D524" s="216"/>
    </row>
    <row r="525" ht="12.75" customHeight="1">
      <c r="C525" s="216"/>
      <c r="D525" s="216"/>
    </row>
    <row r="526" ht="12.75" customHeight="1">
      <c r="C526" s="216"/>
      <c r="D526" s="216"/>
    </row>
    <row r="527" ht="12.75" customHeight="1">
      <c r="C527" s="216"/>
      <c r="D527" s="216"/>
    </row>
    <row r="528" ht="12.75" customHeight="1">
      <c r="C528" s="216"/>
      <c r="D528" s="216"/>
    </row>
    <row r="529" ht="12.75" customHeight="1">
      <c r="C529" s="216"/>
      <c r="D529" s="216"/>
    </row>
    <row r="530" ht="12.75" customHeight="1">
      <c r="C530" s="216"/>
      <c r="D530" s="216"/>
    </row>
    <row r="531" ht="12.75" customHeight="1">
      <c r="C531" s="216"/>
      <c r="D531" s="216"/>
    </row>
    <row r="532" ht="12.75" customHeight="1">
      <c r="C532" s="216"/>
      <c r="D532" s="216"/>
    </row>
    <row r="533" ht="12.75" customHeight="1">
      <c r="C533" s="216"/>
      <c r="D533" s="216"/>
    </row>
    <row r="534" ht="12.75" customHeight="1">
      <c r="C534" s="216"/>
      <c r="D534" s="216"/>
    </row>
    <row r="535" ht="12.75" customHeight="1">
      <c r="C535" s="216"/>
      <c r="D535" s="216"/>
    </row>
    <row r="536" ht="12.75" customHeight="1">
      <c r="C536" s="216"/>
      <c r="D536" s="216"/>
    </row>
    <row r="537" ht="12.75" customHeight="1">
      <c r="C537" s="216"/>
      <c r="D537" s="216"/>
    </row>
    <row r="538" ht="12.75" customHeight="1">
      <c r="C538" s="216"/>
      <c r="D538" s="216"/>
    </row>
    <row r="539" ht="12.75" customHeight="1">
      <c r="C539" s="216"/>
      <c r="D539" s="216"/>
    </row>
    <row r="540" ht="12.75" customHeight="1">
      <c r="C540" s="216"/>
      <c r="D540" s="216"/>
    </row>
    <row r="541" ht="12.75" customHeight="1">
      <c r="C541" s="216"/>
      <c r="D541" s="216"/>
    </row>
    <row r="542" ht="12.75" customHeight="1">
      <c r="C542" s="216"/>
      <c r="D542" s="216"/>
    </row>
    <row r="543" ht="12.75" customHeight="1">
      <c r="C543" s="216"/>
      <c r="D543" s="216"/>
    </row>
    <row r="544" ht="12.75" customHeight="1">
      <c r="C544" s="216"/>
      <c r="D544" s="216"/>
    </row>
    <row r="545" ht="12.75" customHeight="1">
      <c r="C545" s="216"/>
      <c r="D545" s="216"/>
    </row>
    <row r="546" ht="12.75" customHeight="1">
      <c r="C546" s="216"/>
      <c r="D546" s="216"/>
    </row>
    <row r="547" ht="12.75" customHeight="1">
      <c r="C547" s="216"/>
      <c r="D547" s="216"/>
    </row>
    <row r="548" ht="12.75" customHeight="1">
      <c r="C548" s="216"/>
      <c r="D548" s="216"/>
    </row>
    <row r="549" ht="12.75" customHeight="1">
      <c r="C549" s="216"/>
      <c r="D549" s="216"/>
    </row>
    <row r="550" ht="12.75" customHeight="1">
      <c r="C550" s="216"/>
      <c r="D550" s="216"/>
    </row>
    <row r="551" ht="12.75" customHeight="1">
      <c r="C551" s="216"/>
      <c r="D551" s="216"/>
    </row>
    <row r="552" ht="12.75" customHeight="1">
      <c r="C552" s="216"/>
      <c r="D552" s="216"/>
    </row>
    <row r="553" ht="12.75" customHeight="1">
      <c r="C553" s="216"/>
      <c r="D553" s="216"/>
    </row>
    <row r="554" ht="12.75" customHeight="1">
      <c r="C554" s="216"/>
      <c r="D554" s="216"/>
    </row>
    <row r="555" ht="12.75" customHeight="1">
      <c r="C555" s="216"/>
      <c r="D555" s="216"/>
    </row>
    <row r="556" ht="12.75" customHeight="1">
      <c r="C556" s="216"/>
      <c r="D556" s="216"/>
    </row>
    <row r="557" ht="12.75" customHeight="1">
      <c r="C557" s="216"/>
      <c r="D557" s="216"/>
    </row>
    <row r="558" ht="12.75" customHeight="1">
      <c r="C558" s="216"/>
      <c r="D558" s="216"/>
    </row>
    <row r="559" ht="12.75" customHeight="1">
      <c r="C559" s="216"/>
      <c r="D559" s="216"/>
    </row>
    <row r="560" ht="12.75" customHeight="1">
      <c r="C560" s="216"/>
      <c r="D560" s="216"/>
    </row>
    <row r="561" ht="12.75" customHeight="1">
      <c r="C561" s="216"/>
      <c r="D561" s="216"/>
    </row>
    <row r="562" ht="12.75" customHeight="1">
      <c r="C562" s="216"/>
      <c r="D562" s="216"/>
    </row>
    <row r="563" ht="12.75" customHeight="1">
      <c r="C563" s="216"/>
      <c r="D563" s="216"/>
    </row>
    <row r="564" ht="12.75" customHeight="1">
      <c r="C564" s="216"/>
      <c r="D564" s="216"/>
    </row>
    <row r="565" ht="12.75" customHeight="1">
      <c r="C565" s="216"/>
      <c r="D565" s="216"/>
    </row>
    <row r="566" ht="12.75" customHeight="1">
      <c r="C566" s="216"/>
      <c r="D566" s="216"/>
    </row>
    <row r="567" ht="12.75" customHeight="1">
      <c r="C567" s="216"/>
      <c r="D567" s="216"/>
    </row>
    <row r="568" ht="12.75" customHeight="1">
      <c r="C568" s="216"/>
      <c r="D568" s="216"/>
    </row>
    <row r="569" ht="12.75" customHeight="1">
      <c r="C569" s="216"/>
      <c r="D569" s="216"/>
    </row>
    <row r="570" ht="12.75" customHeight="1">
      <c r="C570" s="216"/>
      <c r="D570" s="216"/>
    </row>
    <row r="571" ht="12.75" customHeight="1">
      <c r="C571" s="216"/>
      <c r="D571" s="216"/>
    </row>
    <row r="572" ht="12.75" customHeight="1">
      <c r="C572" s="216"/>
      <c r="D572" s="216"/>
    </row>
    <row r="573" ht="12.75" customHeight="1">
      <c r="C573" s="216"/>
      <c r="D573" s="216"/>
    </row>
    <row r="574" ht="12.75" customHeight="1">
      <c r="C574" s="216"/>
      <c r="D574" s="216"/>
    </row>
    <row r="575" ht="12.75" customHeight="1">
      <c r="C575" s="216"/>
      <c r="D575" s="216"/>
    </row>
    <row r="576" ht="12.75" customHeight="1">
      <c r="C576" s="216"/>
      <c r="D576" s="216"/>
    </row>
    <row r="577" ht="12.75" customHeight="1">
      <c r="C577" s="216"/>
      <c r="D577" s="216"/>
    </row>
    <row r="578" ht="12.75" customHeight="1">
      <c r="C578" s="216"/>
      <c r="D578" s="216"/>
    </row>
    <row r="579" ht="12.75" customHeight="1">
      <c r="C579" s="216"/>
      <c r="D579" s="216"/>
    </row>
    <row r="580" ht="12.75" customHeight="1">
      <c r="C580" s="216"/>
      <c r="D580" s="216"/>
    </row>
    <row r="581" ht="12.75" customHeight="1">
      <c r="C581" s="216"/>
      <c r="D581" s="216"/>
    </row>
    <row r="582" ht="12.75" customHeight="1">
      <c r="C582" s="216"/>
      <c r="D582" s="216"/>
    </row>
    <row r="583" ht="12.75" customHeight="1">
      <c r="C583" s="216"/>
      <c r="D583" s="216"/>
    </row>
    <row r="584" ht="12.75" customHeight="1">
      <c r="C584" s="216"/>
      <c r="D584" s="216"/>
    </row>
    <row r="585" ht="12.75" customHeight="1">
      <c r="C585" s="216"/>
      <c r="D585" s="216"/>
    </row>
    <row r="586" ht="12.75" customHeight="1">
      <c r="C586" s="216"/>
      <c r="D586" s="216"/>
    </row>
    <row r="587" ht="12.75" customHeight="1">
      <c r="C587" s="216"/>
      <c r="D587" s="216"/>
    </row>
    <row r="588" ht="12.75" customHeight="1">
      <c r="C588" s="216"/>
      <c r="D588" s="216"/>
    </row>
    <row r="589" ht="12.75" customHeight="1">
      <c r="C589" s="216"/>
      <c r="D589" s="216"/>
    </row>
    <row r="590" ht="12.75" customHeight="1">
      <c r="C590" s="216"/>
      <c r="D590" s="216"/>
    </row>
    <row r="591" ht="12.75" customHeight="1">
      <c r="C591" s="216"/>
      <c r="D591" s="216"/>
    </row>
    <row r="592" ht="12.75" customHeight="1">
      <c r="C592" s="216"/>
      <c r="D592" s="216"/>
    </row>
    <row r="593" ht="12.75" customHeight="1">
      <c r="C593" s="216"/>
      <c r="D593" s="216"/>
    </row>
    <row r="594" ht="12.75" customHeight="1">
      <c r="C594" s="216"/>
      <c r="D594" s="216"/>
    </row>
    <row r="595" ht="12.75" customHeight="1">
      <c r="C595" s="216"/>
      <c r="D595" s="216"/>
    </row>
    <row r="596" ht="12.75" customHeight="1">
      <c r="C596" s="216"/>
      <c r="D596" s="216"/>
    </row>
    <row r="597" ht="12.75" customHeight="1">
      <c r="C597" s="216"/>
      <c r="D597" s="216"/>
    </row>
    <row r="598" ht="12.75" customHeight="1">
      <c r="C598" s="216"/>
      <c r="D598" s="216"/>
    </row>
    <row r="599" ht="12.75" customHeight="1">
      <c r="C599" s="216"/>
      <c r="D599" s="216"/>
    </row>
    <row r="600" ht="12.75" customHeight="1">
      <c r="C600" s="216"/>
      <c r="D600" s="216"/>
    </row>
    <row r="601" ht="12.75" customHeight="1">
      <c r="C601" s="216"/>
      <c r="D601" s="216"/>
    </row>
    <row r="602" ht="12.75" customHeight="1">
      <c r="C602" s="216"/>
      <c r="D602" s="216"/>
    </row>
    <row r="603" ht="12.75" customHeight="1">
      <c r="C603" s="216"/>
      <c r="D603" s="216"/>
    </row>
    <row r="604" ht="12.75" customHeight="1">
      <c r="C604" s="216"/>
      <c r="D604" s="216"/>
    </row>
    <row r="605" ht="12.75" customHeight="1">
      <c r="C605" s="216"/>
      <c r="D605" s="216"/>
    </row>
    <row r="606" ht="12.75" customHeight="1">
      <c r="C606" s="216"/>
      <c r="D606" s="216"/>
    </row>
    <row r="607" ht="12.75" customHeight="1">
      <c r="C607" s="216"/>
      <c r="D607" s="216"/>
    </row>
    <row r="608" ht="12.75" customHeight="1">
      <c r="C608" s="216"/>
      <c r="D608" s="216"/>
    </row>
    <row r="609" ht="12.75" customHeight="1">
      <c r="C609" s="216"/>
      <c r="D609" s="216"/>
    </row>
    <row r="610" ht="12.75" customHeight="1">
      <c r="C610" s="216"/>
      <c r="D610" s="216"/>
    </row>
    <row r="611" ht="12.75" customHeight="1">
      <c r="C611" s="216"/>
      <c r="D611" s="216"/>
    </row>
    <row r="612" ht="12.75" customHeight="1">
      <c r="C612" s="216"/>
      <c r="D612" s="216"/>
    </row>
    <row r="613" ht="12.75" customHeight="1">
      <c r="C613" s="216"/>
      <c r="D613" s="216"/>
    </row>
    <row r="614" ht="12.75" customHeight="1">
      <c r="C614" s="216"/>
      <c r="D614" s="216"/>
    </row>
    <row r="615" ht="12.75" customHeight="1">
      <c r="C615" s="216"/>
      <c r="D615" s="216"/>
    </row>
    <row r="616" ht="12.75" customHeight="1">
      <c r="C616" s="216"/>
      <c r="D616" s="216"/>
    </row>
    <row r="617" ht="12.75" customHeight="1">
      <c r="C617" s="216"/>
      <c r="D617" s="216"/>
    </row>
    <row r="618" ht="12.75" customHeight="1">
      <c r="C618" s="216"/>
      <c r="D618" s="216"/>
    </row>
    <row r="619" ht="12.75" customHeight="1">
      <c r="C619" s="216"/>
      <c r="D619" s="216"/>
    </row>
    <row r="620" ht="12.75" customHeight="1">
      <c r="C620" s="216"/>
      <c r="D620" s="216"/>
    </row>
    <row r="621" ht="12.75" customHeight="1">
      <c r="C621" s="216"/>
      <c r="D621" s="216"/>
    </row>
    <row r="622" ht="12.75" customHeight="1">
      <c r="C622" s="216"/>
      <c r="D622" s="216"/>
    </row>
    <row r="623" ht="12.75" customHeight="1">
      <c r="C623" s="216"/>
      <c r="D623" s="216"/>
    </row>
    <row r="624" ht="12.75" customHeight="1">
      <c r="C624" s="216"/>
      <c r="D624" s="216"/>
    </row>
    <row r="625" ht="12.75" customHeight="1">
      <c r="C625" s="216"/>
      <c r="D625" s="216"/>
    </row>
    <row r="626" ht="12.75" customHeight="1">
      <c r="C626" s="216"/>
      <c r="D626" s="216"/>
    </row>
    <row r="627" ht="12.75" customHeight="1">
      <c r="C627" s="216"/>
      <c r="D627" s="216"/>
    </row>
    <row r="628" ht="12.75" customHeight="1">
      <c r="C628" s="216"/>
      <c r="D628" s="216"/>
    </row>
    <row r="629" ht="12.75" customHeight="1">
      <c r="C629" s="216"/>
      <c r="D629" s="216"/>
    </row>
    <row r="630" ht="12.75" customHeight="1">
      <c r="C630" s="216"/>
      <c r="D630" s="216"/>
    </row>
    <row r="631" ht="12.75" customHeight="1">
      <c r="C631" s="216"/>
      <c r="D631" s="216"/>
    </row>
    <row r="632" ht="12.75" customHeight="1">
      <c r="C632" s="216"/>
      <c r="D632" s="216"/>
    </row>
    <row r="633" ht="12.75" customHeight="1">
      <c r="C633" s="216"/>
      <c r="D633" s="216"/>
    </row>
    <row r="634" ht="12.75" customHeight="1">
      <c r="C634" s="216"/>
      <c r="D634" s="216"/>
    </row>
    <row r="635" ht="12.75" customHeight="1">
      <c r="C635" s="216"/>
      <c r="D635" s="216"/>
    </row>
    <row r="636" ht="12.75" customHeight="1">
      <c r="C636" s="216"/>
      <c r="D636" s="216"/>
    </row>
    <row r="637" ht="12.75" customHeight="1">
      <c r="C637" s="216"/>
      <c r="D637" s="216"/>
    </row>
    <row r="638" ht="12.75" customHeight="1">
      <c r="C638" s="216"/>
      <c r="D638" s="216"/>
    </row>
    <row r="639" ht="12.75" customHeight="1">
      <c r="C639" s="216"/>
      <c r="D639" s="216"/>
    </row>
    <row r="640" ht="12.75" customHeight="1">
      <c r="C640" s="216"/>
      <c r="D640" s="216"/>
    </row>
    <row r="641" ht="12.75" customHeight="1">
      <c r="C641" s="216"/>
      <c r="D641" s="216"/>
    </row>
    <row r="642" ht="12.75" customHeight="1">
      <c r="C642" s="216"/>
      <c r="D642" s="216"/>
    </row>
    <row r="643" ht="12.75" customHeight="1">
      <c r="C643" s="216"/>
      <c r="D643" s="216"/>
    </row>
    <row r="644" ht="12.75" customHeight="1">
      <c r="C644" s="216"/>
      <c r="D644" s="216"/>
    </row>
    <row r="645" ht="12.75" customHeight="1">
      <c r="C645" s="216"/>
      <c r="D645" s="216"/>
    </row>
    <row r="646" ht="12.75" customHeight="1">
      <c r="C646" s="216"/>
      <c r="D646" s="216"/>
    </row>
    <row r="647" ht="12.75" customHeight="1">
      <c r="C647" s="216"/>
      <c r="D647" s="216"/>
    </row>
    <row r="648" ht="12.75" customHeight="1">
      <c r="C648" s="216"/>
      <c r="D648" s="216"/>
    </row>
    <row r="649" ht="12.75" customHeight="1">
      <c r="C649" s="216"/>
      <c r="D649" s="216"/>
    </row>
    <row r="650" ht="12.75" customHeight="1">
      <c r="C650" s="216"/>
      <c r="D650" s="216"/>
    </row>
    <row r="651" ht="12.75" customHeight="1">
      <c r="C651" s="216"/>
      <c r="D651" s="216"/>
    </row>
    <row r="652" ht="12.75" customHeight="1">
      <c r="C652" s="216"/>
      <c r="D652" s="216"/>
    </row>
    <row r="653" ht="12.75" customHeight="1">
      <c r="C653" s="216"/>
      <c r="D653" s="216"/>
    </row>
    <row r="654" ht="12.75" customHeight="1">
      <c r="C654" s="216"/>
      <c r="D654" s="216"/>
    </row>
    <row r="655" ht="12.75" customHeight="1">
      <c r="C655" s="216"/>
      <c r="D655" s="216"/>
    </row>
    <row r="656" ht="12.75" customHeight="1">
      <c r="C656" s="216"/>
      <c r="D656" s="216"/>
    </row>
    <row r="657" ht="12.75" customHeight="1">
      <c r="C657" s="216"/>
      <c r="D657" s="216"/>
    </row>
    <row r="658" ht="12.75" customHeight="1">
      <c r="C658" s="216"/>
      <c r="D658" s="216"/>
    </row>
    <row r="659" ht="12.75" customHeight="1">
      <c r="C659" s="216"/>
      <c r="D659" s="216"/>
    </row>
    <row r="660" ht="12.75" customHeight="1">
      <c r="C660" s="216"/>
      <c r="D660" s="216"/>
    </row>
    <row r="661" ht="12.75" customHeight="1">
      <c r="C661" s="216"/>
      <c r="D661" s="216"/>
    </row>
    <row r="662" ht="12.75" customHeight="1">
      <c r="C662" s="216"/>
      <c r="D662" s="216"/>
    </row>
    <row r="663" ht="12.75" customHeight="1">
      <c r="C663" s="216"/>
      <c r="D663" s="216"/>
    </row>
    <row r="664" ht="12.75" customHeight="1">
      <c r="C664" s="216"/>
      <c r="D664" s="216"/>
    </row>
    <row r="665" ht="12.75" customHeight="1">
      <c r="C665" s="216"/>
      <c r="D665" s="216"/>
    </row>
    <row r="666" ht="12.75" customHeight="1">
      <c r="C666" s="216"/>
      <c r="D666" s="216"/>
    </row>
    <row r="667" ht="12.75" customHeight="1">
      <c r="C667" s="216"/>
      <c r="D667" s="216"/>
    </row>
    <row r="668" ht="12.75" customHeight="1">
      <c r="C668" s="216"/>
      <c r="D668" s="216"/>
    </row>
    <row r="669" ht="12.75" customHeight="1">
      <c r="C669" s="216"/>
      <c r="D669" s="216"/>
    </row>
    <row r="670" ht="12.75" customHeight="1">
      <c r="C670" s="216"/>
      <c r="D670" s="216"/>
    </row>
    <row r="671" ht="12.75" customHeight="1">
      <c r="C671" s="216"/>
      <c r="D671" s="216"/>
    </row>
    <row r="672" ht="12.75" customHeight="1">
      <c r="C672" s="216"/>
      <c r="D672" s="216"/>
    </row>
    <row r="673" ht="12.75" customHeight="1">
      <c r="C673" s="216"/>
      <c r="D673" s="216"/>
    </row>
    <row r="674" ht="12.75" customHeight="1">
      <c r="C674" s="216"/>
      <c r="D674" s="216"/>
    </row>
    <row r="675" ht="12.75" customHeight="1">
      <c r="C675" s="216"/>
      <c r="D675" s="216"/>
    </row>
    <row r="676" ht="12.75" customHeight="1">
      <c r="C676" s="216"/>
      <c r="D676" s="216"/>
    </row>
    <row r="677" ht="12.75" customHeight="1">
      <c r="C677" s="216"/>
      <c r="D677" s="216"/>
    </row>
    <row r="678" ht="12.75" customHeight="1">
      <c r="C678" s="216"/>
      <c r="D678" s="216"/>
    </row>
    <row r="679" ht="12.75" customHeight="1">
      <c r="C679" s="216"/>
      <c r="D679" s="216"/>
    </row>
    <row r="680" ht="12.75" customHeight="1">
      <c r="C680" s="216"/>
      <c r="D680" s="216"/>
    </row>
    <row r="681" ht="12.75" customHeight="1">
      <c r="C681" s="216"/>
      <c r="D681" s="216"/>
    </row>
    <row r="682" ht="12.75" customHeight="1">
      <c r="C682" s="216"/>
      <c r="D682" s="216"/>
    </row>
    <row r="683" ht="12.75" customHeight="1">
      <c r="C683" s="216"/>
      <c r="D683" s="216"/>
    </row>
    <row r="684" ht="12.75" customHeight="1">
      <c r="C684" s="216"/>
      <c r="D684" s="216"/>
    </row>
    <row r="685" ht="12.75" customHeight="1">
      <c r="C685" s="216"/>
      <c r="D685" s="216"/>
    </row>
    <row r="686" ht="12.75" customHeight="1">
      <c r="C686" s="216"/>
      <c r="D686" s="216"/>
    </row>
    <row r="687" ht="12.75" customHeight="1">
      <c r="C687" s="216"/>
      <c r="D687" s="216"/>
    </row>
    <row r="688" ht="12.75" customHeight="1">
      <c r="C688" s="216"/>
      <c r="D688" s="216"/>
    </row>
    <row r="689" ht="12.75" customHeight="1">
      <c r="C689" s="216"/>
      <c r="D689" s="216"/>
    </row>
    <row r="690" ht="12.75" customHeight="1">
      <c r="C690" s="216"/>
      <c r="D690" s="216"/>
    </row>
    <row r="691" ht="12.75" customHeight="1">
      <c r="C691" s="216"/>
      <c r="D691" s="216"/>
    </row>
    <row r="692" ht="12.75" customHeight="1">
      <c r="C692" s="216"/>
      <c r="D692" s="216"/>
    </row>
    <row r="693" ht="12.75" customHeight="1">
      <c r="C693" s="216"/>
      <c r="D693" s="216"/>
    </row>
    <row r="694" ht="12.75" customHeight="1">
      <c r="C694" s="216"/>
      <c r="D694" s="216"/>
    </row>
    <row r="695" ht="12.75" customHeight="1">
      <c r="C695" s="216"/>
      <c r="D695" s="216"/>
    </row>
    <row r="696" ht="12.75" customHeight="1">
      <c r="C696" s="216"/>
      <c r="D696" s="216"/>
    </row>
    <row r="697" ht="12.75" customHeight="1">
      <c r="C697" s="216"/>
      <c r="D697" s="216"/>
    </row>
    <row r="698" ht="12.75" customHeight="1">
      <c r="C698" s="216"/>
      <c r="D698" s="216"/>
    </row>
    <row r="699" ht="12.75" customHeight="1">
      <c r="C699" s="216"/>
      <c r="D699" s="216"/>
    </row>
    <row r="700" ht="12.75" customHeight="1">
      <c r="C700" s="216"/>
      <c r="D700" s="216"/>
    </row>
    <row r="701" ht="12.75" customHeight="1">
      <c r="C701" s="216"/>
      <c r="D701" s="216"/>
    </row>
    <row r="702" ht="12.75" customHeight="1">
      <c r="C702" s="216"/>
      <c r="D702" s="216"/>
    </row>
    <row r="703" ht="12.75" customHeight="1">
      <c r="C703" s="216"/>
      <c r="D703" s="216"/>
    </row>
    <row r="704" ht="12.75" customHeight="1">
      <c r="C704" s="216"/>
      <c r="D704" s="216"/>
    </row>
    <row r="705" ht="12.75" customHeight="1">
      <c r="C705" s="216"/>
      <c r="D705" s="216"/>
    </row>
    <row r="706" ht="12.75" customHeight="1">
      <c r="C706" s="216"/>
      <c r="D706" s="216"/>
    </row>
    <row r="707" ht="12.75" customHeight="1">
      <c r="C707" s="216"/>
      <c r="D707" s="216"/>
    </row>
    <row r="708" ht="12.75" customHeight="1">
      <c r="C708" s="216"/>
      <c r="D708" s="216"/>
    </row>
    <row r="709" ht="12.75" customHeight="1">
      <c r="C709" s="216"/>
      <c r="D709" s="216"/>
    </row>
    <row r="710" ht="12.75" customHeight="1">
      <c r="C710" s="216"/>
      <c r="D710" s="216"/>
    </row>
    <row r="711" ht="12.75" customHeight="1">
      <c r="C711" s="216"/>
      <c r="D711" s="216"/>
    </row>
    <row r="712" ht="12.75" customHeight="1">
      <c r="C712" s="216"/>
      <c r="D712" s="216"/>
    </row>
    <row r="713" ht="12.75" customHeight="1">
      <c r="C713" s="216"/>
      <c r="D713" s="216"/>
    </row>
    <row r="714" ht="12.75" customHeight="1">
      <c r="C714" s="216"/>
      <c r="D714" s="216"/>
    </row>
    <row r="715" ht="12.75" customHeight="1">
      <c r="C715" s="216"/>
      <c r="D715" s="216"/>
    </row>
    <row r="716" ht="12.75" customHeight="1">
      <c r="C716" s="216"/>
      <c r="D716" s="216"/>
    </row>
    <row r="717" ht="12.75" customHeight="1">
      <c r="C717" s="216"/>
      <c r="D717" s="216"/>
    </row>
    <row r="718" ht="12.75" customHeight="1">
      <c r="C718" s="216"/>
      <c r="D718" s="216"/>
    </row>
    <row r="719" ht="12.75" customHeight="1">
      <c r="C719" s="216"/>
      <c r="D719" s="216"/>
    </row>
    <row r="720" ht="12.75" customHeight="1">
      <c r="C720" s="216"/>
      <c r="D720" s="216"/>
    </row>
    <row r="721" ht="12.75" customHeight="1">
      <c r="C721" s="216"/>
      <c r="D721" s="216"/>
    </row>
    <row r="722" ht="12.75" customHeight="1">
      <c r="C722" s="216"/>
      <c r="D722" s="216"/>
    </row>
    <row r="723" ht="12.75" customHeight="1">
      <c r="C723" s="216"/>
      <c r="D723" s="216"/>
    </row>
    <row r="724" ht="12.75" customHeight="1">
      <c r="C724" s="216"/>
      <c r="D724" s="216"/>
    </row>
    <row r="725" ht="12.75" customHeight="1">
      <c r="C725" s="216"/>
      <c r="D725" s="216"/>
    </row>
    <row r="726" ht="12.75" customHeight="1">
      <c r="C726" s="216"/>
      <c r="D726" s="216"/>
    </row>
    <row r="727" ht="12.75" customHeight="1">
      <c r="C727" s="216"/>
      <c r="D727" s="216"/>
    </row>
    <row r="728" ht="12.75" customHeight="1">
      <c r="C728" s="216"/>
      <c r="D728" s="216"/>
    </row>
    <row r="729" ht="12.75" customHeight="1">
      <c r="C729" s="216"/>
      <c r="D729" s="216"/>
    </row>
    <row r="730" ht="12.75" customHeight="1">
      <c r="C730" s="216"/>
      <c r="D730" s="216"/>
    </row>
    <row r="731" ht="12.75" customHeight="1">
      <c r="C731" s="216"/>
      <c r="D731" s="216"/>
    </row>
    <row r="732" ht="12.75" customHeight="1">
      <c r="C732" s="216"/>
      <c r="D732" s="216"/>
    </row>
    <row r="733" ht="12.75" customHeight="1">
      <c r="C733" s="216"/>
      <c r="D733" s="216"/>
    </row>
    <row r="734" ht="12.75" customHeight="1">
      <c r="C734" s="216"/>
      <c r="D734" s="216"/>
    </row>
    <row r="735" ht="12.75" customHeight="1">
      <c r="C735" s="216"/>
      <c r="D735" s="216"/>
    </row>
    <row r="736" ht="12.75" customHeight="1">
      <c r="C736" s="216"/>
      <c r="D736" s="216"/>
    </row>
    <row r="737" ht="12.75" customHeight="1">
      <c r="C737" s="216"/>
      <c r="D737" s="216"/>
    </row>
    <row r="738" ht="12.75" customHeight="1">
      <c r="C738" s="216"/>
      <c r="D738" s="216"/>
    </row>
    <row r="739" ht="12.75" customHeight="1">
      <c r="C739" s="216"/>
      <c r="D739" s="216"/>
    </row>
    <row r="740" ht="12.75" customHeight="1">
      <c r="C740" s="216"/>
      <c r="D740" s="216"/>
    </row>
    <row r="741" ht="12.75" customHeight="1">
      <c r="C741" s="216"/>
      <c r="D741" s="216"/>
    </row>
    <row r="742" ht="12.75" customHeight="1">
      <c r="C742" s="216"/>
      <c r="D742" s="216"/>
    </row>
    <row r="743" ht="12.75" customHeight="1">
      <c r="C743" s="216"/>
      <c r="D743" s="216"/>
    </row>
    <row r="744" ht="12.75" customHeight="1">
      <c r="C744" s="216"/>
      <c r="D744" s="216"/>
    </row>
    <row r="745" ht="12.75" customHeight="1">
      <c r="C745" s="216"/>
      <c r="D745" s="216"/>
    </row>
    <row r="746" ht="12.75" customHeight="1">
      <c r="C746" s="216"/>
      <c r="D746" s="216"/>
    </row>
    <row r="747" ht="12.75" customHeight="1">
      <c r="C747" s="216"/>
      <c r="D747" s="216"/>
    </row>
    <row r="748" ht="12.75" customHeight="1">
      <c r="C748" s="216"/>
      <c r="D748" s="216"/>
    </row>
    <row r="749" ht="12.75" customHeight="1">
      <c r="C749" s="216"/>
      <c r="D749" s="216"/>
    </row>
    <row r="750" ht="12.75" customHeight="1">
      <c r="C750" s="216"/>
      <c r="D750" s="216"/>
    </row>
    <row r="751" ht="12.75" customHeight="1">
      <c r="C751" s="216"/>
      <c r="D751" s="216"/>
    </row>
    <row r="752" ht="12.75" customHeight="1">
      <c r="C752" s="216"/>
      <c r="D752" s="216"/>
    </row>
    <row r="753" ht="12.75" customHeight="1">
      <c r="C753" s="216"/>
      <c r="D753" s="216"/>
    </row>
    <row r="754" ht="12.75" customHeight="1">
      <c r="C754" s="216"/>
      <c r="D754" s="216"/>
    </row>
    <row r="755" ht="12.75" customHeight="1">
      <c r="C755" s="216"/>
      <c r="D755" s="216"/>
    </row>
    <row r="756" ht="12.75" customHeight="1">
      <c r="C756" s="216"/>
      <c r="D756" s="216"/>
    </row>
    <row r="757" ht="12.75" customHeight="1">
      <c r="C757" s="216"/>
      <c r="D757" s="216"/>
    </row>
    <row r="758" ht="12.75" customHeight="1">
      <c r="C758" s="216"/>
      <c r="D758" s="216"/>
    </row>
    <row r="759" ht="12.75" customHeight="1">
      <c r="C759" s="216"/>
      <c r="D759" s="216"/>
    </row>
    <row r="760" ht="12.75" customHeight="1">
      <c r="C760" s="216"/>
      <c r="D760" s="216"/>
    </row>
    <row r="761" ht="12.75" customHeight="1">
      <c r="C761" s="216"/>
      <c r="D761" s="216"/>
    </row>
    <row r="762" ht="12.75" customHeight="1">
      <c r="C762" s="216"/>
      <c r="D762" s="216"/>
    </row>
    <row r="763" ht="12.75" customHeight="1">
      <c r="C763" s="216"/>
      <c r="D763" s="216"/>
    </row>
    <row r="764" ht="12.75" customHeight="1">
      <c r="C764" s="216"/>
      <c r="D764" s="216"/>
    </row>
    <row r="765" ht="12.75" customHeight="1">
      <c r="C765" s="216"/>
      <c r="D765" s="216"/>
    </row>
    <row r="766" ht="12.75" customHeight="1">
      <c r="C766" s="216"/>
      <c r="D766" s="216"/>
    </row>
    <row r="767" ht="12.75" customHeight="1">
      <c r="C767" s="216"/>
      <c r="D767" s="216"/>
    </row>
    <row r="768" ht="12.75" customHeight="1">
      <c r="C768" s="216"/>
      <c r="D768" s="216"/>
    </row>
    <row r="769" ht="12.75" customHeight="1">
      <c r="C769" s="216"/>
      <c r="D769" s="216"/>
    </row>
    <row r="770" ht="12.75" customHeight="1">
      <c r="C770" s="216"/>
      <c r="D770" s="216"/>
    </row>
    <row r="771" ht="12.75" customHeight="1">
      <c r="C771" s="216"/>
      <c r="D771" s="216"/>
    </row>
    <row r="772" ht="12.75" customHeight="1">
      <c r="C772" s="216"/>
      <c r="D772" s="216"/>
    </row>
    <row r="773" ht="12.75" customHeight="1">
      <c r="C773" s="216"/>
      <c r="D773" s="216"/>
    </row>
    <row r="774" ht="12.75" customHeight="1">
      <c r="C774" s="216"/>
      <c r="D774" s="216"/>
    </row>
    <row r="775" ht="12.75" customHeight="1">
      <c r="C775" s="216"/>
      <c r="D775" s="216"/>
    </row>
    <row r="776" ht="12.75" customHeight="1">
      <c r="C776" s="216"/>
      <c r="D776" s="216"/>
    </row>
    <row r="777" ht="12.75" customHeight="1">
      <c r="C777" s="216"/>
      <c r="D777" s="216"/>
    </row>
    <row r="778" ht="12.75" customHeight="1">
      <c r="C778" s="216"/>
      <c r="D778" s="216"/>
    </row>
    <row r="779" ht="12.75" customHeight="1">
      <c r="C779" s="216"/>
      <c r="D779" s="216"/>
    </row>
    <row r="780" ht="12.75" customHeight="1">
      <c r="C780" s="216"/>
      <c r="D780" s="216"/>
    </row>
    <row r="781" ht="12.75" customHeight="1">
      <c r="C781" s="216"/>
      <c r="D781" s="216"/>
    </row>
    <row r="782" ht="12.75" customHeight="1">
      <c r="C782" s="216"/>
      <c r="D782" s="216"/>
    </row>
    <row r="783" ht="12.75" customHeight="1">
      <c r="C783" s="216"/>
      <c r="D783" s="216"/>
    </row>
    <row r="784" ht="12.75" customHeight="1">
      <c r="C784" s="216"/>
      <c r="D784" s="216"/>
    </row>
    <row r="785" ht="12.75" customHeight="1">
      <c r="C785" s="216"/>
      <c r="D785" s="216"/>
    </row>
    <row r="786" ht="12.75" customHeight="1">
      <c r="C786" s="216"/>
      <c r="D786" s="216"/>
    </row>
    <row r="787" ht="12.75" customHeight="1">
      <c r="C787" s="216"/>
      <c r="D787" s="216"/>
    </row>
    <row r="788" ht="12.75" customHeight="1">
      <c r="C788" s="216"/>
      <c r="D788" s="216"/>
    </row>
    <row r="789" ht="12.75" customHeight="1">
      <c r="C789" s="216"/>
      <c r="D789" s="216"/>
    </row>
    <row r="790" ht="12.75" customHeight="1">
      <c r="C790" s="216"/>
      <c r="D790" s="216"/>
    </row>
    <row r="791" ht="12.75" customHeight="1">
      <c r="C791" s="216"/>
      <c r="D791" s="216"/>
    </row>
    <row r="792" ht="12.75" customHeight="1">
      <c r="C792" s="216"/>
      <c r="D792" s="216"/>
    </row>
    <row r="793" ht="12.75" customHeight="1">
      <c r="C793" s="216"/>
      <c r="D793" s="216"/>
    </row>
    <row r="794" ht="12.75" customHeight="1">
      <c r="C794" s="216"/>
      <c r="D794" s="216"/>
    </row>
    <row r="795" ht="12.75" customHeight="1">
      <c r="C795" s="216"/>
      <c r="D795" s="216"/>
    </row>
    <row r="796" ht="12.75" customHeight="1">
      <c r="C796" s="216"/>
      <c r="D796" s="216"/>
    </row>
    <row r="797" ht="12.75" customHeight="1">
      <c r="C797" s="216"/>
      <c r="D797" s="216"/>
    </row>
    <row r="798" ht="12.75" customHeight="1">
      <c r="C798" s="216"/>
      <c r="D798" s="216"/>
    </row>
    <row r="799" ht="12.75" customHeight="1">
      <c r="C799" s="216"/>
      <c r="D799" s="216"/>
    </row>
    <row r="800" ht="12.75" customHeight="1">
      <c r="C800" s="216"/>
      <c r="D800" s="216"/>
    </row>
    <row r="801" ht="12.75" customHeight="1">
      <c r="C801" s="216"/>
      <c r="D801" s="216"/>
    </row>
    <row r="802" ht="12.75" customHeight="1">
      <c r="C802" s="216"/>
      <c r="D802" s="216"/>
    </row>
    <row r="803" ht="12.75" customHeight="1">
      <c r="C803" s="216"/>
      <c r="D803" s="216"/>
    </row>
    <row r="804" ht="12.75" customHeight="1">
      <c r="C804" s="216"/>
      <c r="D804" s="216"/>
    </row>
    <row r="805" ht="12.75" customHeight="1">
      <c r="C805" s="216"/>
      <c r="D805" s="216"/>
    </row>
    <row r="806" ht="12.75" customHeight="1">
      <c r="C806" s="216"/>
      <c r="D806" s="216"/>
    </row>
    <row r="807" ht="12.75" customHeight="1">
      <c r="C807" s="216"/>
      <c r="D807" s="216"/>
    </row>
    <row r="808" ht="12.75" customHeight="1">
      <c r="C808" s="216"/>
      <c r="D808" s="216"/>
    </row>
    <row r="809" ht="12.75" customHeight="1">
      <c r="C809" s="216"/>
      <c r="D809" s="216"/>
    </row>
    <row r="810" ht="12.75" customHeight="1">
      <c r="C810" s="216"/>
      <c r="D810" s="216"/>
    </row>
    <row r="811" ht="12.75" customHeight="1">
      <c r="C811" s="216"/>
      <c r="D811" s="216"/>
    </row>
    <row r="812" ht="12.75" customHeight="1">
      <c r="C812" s="216"/>
      <c r="D812" s="216"/>
    </row>
    <row r="813" ht="12.75" customHeight="1">
      <c r="C813" s="216"/>
      <c r="D813" s="216"/>
    </row>
    <row r="814" ht="12.75" customHeight="1">
      <c r="C814" s="216"/>
      <c r="D814" s="216"/>
    </row>
    <row r="815" ht="12.75" customHeight="1">
      <c r="C815" s="216"/>
      <c r="D815" s="216"/>
    </row>
    <row r="816" ht="12.75" customHeight="1">
      <c r="C816" s="216"/>
      <c r="D816" s="216"/>
    </row>
    <row r="817" ht="12.75" customHeight="1">
      <c r="C817" s="216"/>
      <c r="D817" s="216"/>
    </row>
    <row r="818" ht="12.75" customHeight="1">
      <c r="C818" s="216"/>
      <c r="D818" s="216"/>
    </row>
    <row r="819" ht="12.75" customHeight="1">
      <c r="C819" s="216"/>
      <c r="D819" s="216"/>
    </row>
    <row r="820" ht="12.75" customHeight="1">
      <c r="C820" s="216"/>
      <c r="D820" s="216"/>
    </row>
    <row r="821" ht="12.75" customHeight="1">
      <c r="C821" s="216"/>
      <c r="D821" s="216"/>
    </row>
    <row r="822" ht="12.75" customHeight="1">
      <c r="C822" s="216"/>
      <c r="D822" s="216"/>
    </row>
    <row r="823" ht="12.75" customHeight="1">
      <c r="C823" s="216"/>
      <c r="D823" s="216"/>
    </row>
    <row r="824" ht="12.75" customHeight="1">
      <c r="C824" s="216"/>
      <c r="D824" s="216"/>
    </row>
    <row r="825" ht="12.75" customHeight="1">
      <c r="C825" s="216"/>
      <c r="D825" s="216"/>
    </row>
    <row r="826" ht="12.75" customHeight="1">
      <c r="C826" s="216"/>
      <c r="D826" s="216"/>
    </row>
    <row r="827" ht="12.75" customHeight="1">
      <c r="C827" s="216"/>
      <c r="D827" s="216"/>
    </row>
    <row r="828" ht="12.75" customHeight="1">
      <c r="C828" s="216"/>
      <c r="D828" s="216"/>
    </row>
    <row r="829" ht="12.75" customHeight="1">
      <c r="C829" s="216"/>
      <c r="D829" s="216"/>
    </row>
    <row r="830" ht="12.75" customHeight="1">
      <c r="C830" s="216"/>
      <c r="D830" s="216"/>
    </row>
    <row r="831" ht="12.75" customHeight="1">
      <c r="C831" s="216"/>
      <c r="D831" s="216"/>
    </row>
    <row r="832" ht="12.75" customHeight="1">
      <c r="C832" s="216"/>
      <c r="D832" s="216"/>
    </row>
    <row r="833" ht="12.75" customHeight="1">
      <c r="C833" s="216"/>
      <c r="D833" s="216"/>
    </row>
    <row r="834" ht="12.75" customHeight="1">
      <c r="C834" s="216"/>
      <c r="D834" s="216"/>
    </row>
    <row r="835" ht="12.75" customHeight="1">
      <c r="C835" s="216"/>
      <c r="D835" s="216"/>
    </row>
    <row r="836" ht="12.75" customHeight="1">
      <c r="C836" s="216"/>
      <c r="D836" s="216"/>
    </row>
    <row r="837" ht="12.75" customHeight="1">
      <c r="C837" s="216"/>
      <c r="D837" s="216"/>
    </row>
    <row r="838" ht="12.75" customHeight="1">
      <c r="C838" s="216"/>
      <c r="D838" s="216"/>
    </row>
    <row r="839" ht="12.75" customHeight="1">
      <c r="C839" s="216"/>
      <c r="D839" s="216"/>
    </row>
    <row r="840" ht="12.75" customHeight="1">
      <c r="C840" s="216"/>
      <c r="D840" s="216"/>
    </row>
    <row r="841" ht="12.75" customHeight="1">
      <c r="C841" s="216"/>
      <c r="D841" s="216"/>
    </row>
    <row r="842" ht="12.75" customHeight="1">
      <c r="C842" s="216"/>
      <c r="D842" s="216"/>
    </row>
    <row r="843" ht="12.75" customHeight="1">
      <c r="C843" s="216"/>
      <c r="D843" s="216"/>
    </row>
    <row r="844" ht="12.75" customHeight="1">
      <c r="C844" s="216"/>
      <c r="D844" s="216"/>
    </row>
    <row r="845" ht="12.75" customHeight="1">
      <c r="C845" s="216"/>
      <c r="D845" s="216"/>
    </row>
    <row r="846" ht="12.75" customHeight="1">
      <c r="C846" s="216"/>
      <c r="D846" s="216"/>
    </row>
    <row r="847" ht="12.75" customHeight="1">
      <c r="C847" s="216"/>
      <c r="D847" s="216"/>
    </row>
    <row r="848" ht="12.75" customHeight="1">
      <c r="C848" s="216"/>
      <c r="D848" s="216"/>
    </row>
    <row r="849" ht="12.75" customHeight="1">
      <c r="C849" s="216"/>
      <c r="D849" s="216"/>
    </row>
    <row r="850" ht="12.75" customHeight="1">
      <c r="C850" s="216"/>
      <c r="D850" s="216"/>
    </row>
    <row r="851" ht="12.75" customHeight="1">
      <c r="C851" s="216"/>
      <c r="D851" s="216"/>
    </row>
    <row r="852" ht="12.75" customHeight="1">
      <c r="C852" s="216"/>
      <c r="D852" s="216"/>
    </row>
    <row r="853" ht="12.75" customHeight="1">
      <c r="C853" s="216"/>
      <c r="D853" s="216"/>
    </row>
    <row r="854" ht="12.75" customHeight="1">
      <c r="C854" s="216"/>
      <c r="D854" s="216"/>
    </row>
    <row r="855" ht="12.75" customHeight="1">
      <c r="C855" s="216"/>
      <c r="D855" s="216"/>
    </row>
    <row r="856" ht="12.75" customHeight="1">
      <c r="C856" s="216"/>
      <c r="D856" s="216"/>
    </row>
    <row r="857" ht="12.75" customHeight="1">
      <c r="C857" s="216"/>
      <c r="D857" s="216"/>
    </row>
    <row r="858" ht="12.75" customHeight="1">
      <c r="C858" s="216"/>
      <c r="D858" s="216"/>
    </row>
    <row r="859" ht="12.75" customHeight="1">
      <c r="C859" s="216"/>
      <c r="D859" s="216"/>
    </row>
    <row r="860" ht="12.75" customHeight="1">
      <c r="C860" s="216"/>
      <c r="D860" s="216"/>
    </row>
    <row r="861" ht="12.75" customHeight="1">
      <c r="C861" s="216"/>
      <c r="D861" s="216"/>
    </row>
    <row r="862" ht="12.75" customHeight="1">
      <c r="C862" s="216"/>
      <c r="D862" s="216"/>
    </row>
    <row r="863" ht="12.75" customHeight="1">
      <c r="C863" s="216"/>
      <c r="D863" s="216"/>
    </row>
    <row r="864" ht="12.75" customHeight="1">
      <c r="C864" s="216"/>
      <c r="D864" s="216"/>
    </row>
    <row r="865" ht="12.75" customHeight="1">
      <c r="C865" s="216"/>
      <c r="D865" s="216"/>
    </row>
    <row r="866" ht="12.75" customHeight="1">
      <c r="C866" s="216"/>
      <c r="D866" s="216"/>
    </row>
    <row r="867" ht="12.75" customHeight="1">
      <c r="C867" s="216"/>
      <c r="D867" s="216"/>
    </row>
    <row r="868" ht="12.75" customHeight="1">
      <c r="C868" s="216"/>
      <c r="D868" s="216"/>
    </row>
    <row r="869" ht="12.75" customHeight="1">
      <c r="C869" s="216"/>
      <c r="D869" s="216"/>
    </row>
    <row r="870" ht="12.75" customHeight="1">
      <c r="C870" s="216"/>
      <c r="D870" s="216"/>
    </row>
    <row r="871" ht="12.75" customHeight="1">
      <c r="C871" s="216"/>
      <c r="D871" s="216"/>
    </row>
    <row r="872" ht="12.75" customHeight="1">
      <c r="C872" s="216"/>
      <c r="D872" s="216"/>
    </row>
    <row r="873" ht="12.75" customHeight="1">
      <c r="C873" s="216"/>
      <c r="D873" s="216"/>
    </row>
    <row r="874" ht="12.75" customHeight="1">
      <c r="C874" s="216"/>
      <c r="D874" s="216"/>
    </row>
    <row r="875" ht="12.75" customHeight="1">
      <c r="C875" s="216"/>
      <c r="D875" s="216"/>
    </row>
    <row r="876" ht="12.75" customHeight="1">
      <c r="C876" s="216"/>
      <c r="D876" s="216"/>
    </row>
    <row r="877" ht="12.75" customHeight="1">
      <c r="C877" s="216"/>
      <c r="D877" s="216"/>
    </row>
    <row r="878" ht="12.75" customHeight="1">
      <c r="C878" s="216"/>
      <c r="D878" s="216"/>
    </row>
    <row r="879" ht="12.75" customHeight="1">
      <c r="C879" s="216"/>
      <c r="D879" s="216"/>
    </row>
    <row r="880" ht="12.75" customHeight="1">
      <c r="C880" s="216"/>
      <c r="D880" s="216"/>
    </row>
    <row r="881" ht="12.75" customHeight="1">
      <c r="C881" s="216"/>
      <c r="D881" s="216"/>
    </row>
    <row r="882" ht="12.75" customHeight="1">
      <c r="C882" s="216"/>
      <c r="D882" s="216"/>
    </row>
    <row r="883" ht="12.75" customHeight="1">
      <c r="C883" s="216"/>
      <c r="D883" s="216"/>
    </row>
    <row r="884" ht="12.75" customHeight="1">
      <c r="C884" s="216"/>
      <c r="D884" s="216"/>
    </row>
    <row r="885" ht="12.75" customHeight="1">
      <c r="C885" s="216"/>
      <c r="D885" s="216"/>
    </row>
    <row r="886" ht="12.75" customHeight="1">
      <c r="C886" s="216"/>
      <c r="D886" s="216"/>
    </row>
    <row r="887" ht="12.75" customHeight="1">
      <c r="C887" s="216"/>
      <c r="D887" s="216"/>
    </row>
    <row r="888" ht="12.75" customHeight="1">
      <c r="C888" s="216"/>
      <c r="D888" s="216"/>
    </row>
    <row r="889" ht="12.75" customHeight="1">
      <c r="C889" s="216"/>
      <c r="D889" s="216"/>
    </row>
    <row r="890" ht="12.75" customHeight="1">
      <c r="C890" s="216"/>
      <c r="D890" s="216"/>
    </row>
    <row r="891" ht="12.75" customHeight="1">
      <c r="C891" s="216"/>
      <c r="D891" s="216"/>
    </row>
    <row r="892" ht="12.75" customHeight="1">
      <c r="C892" s="216"/>
      <c r="D892" s="216"/>
    </row>
    <row r="893" ht="12.75" customHeight="1">
      <c r="C893" s="216"/>
      <c r="D893" s="216"/>
    </row>
    <row r="894" ht="12.75" customHeight="1">
      <c r="C894" s="216"/>
      <c r="D894" s="216"/>
    </row>
    <row r="895" ht="12.75" customHeight="1">
      <c r="C895" s="216"/>
      <c r="D895" s="216"/>
    </row>
    <row r="896" ht="12.75" customHeight="1">
      <c r="C896" s="216"/>
      <c r="D896" s="216"/>
    </row>
    <row r="897" ht="12.75" customHeight="1">
      <c r="C897" s="216"/>
      <c r="D897" s="216"/>
    </row>
    <row r="898" ht="12.75" customHeight="1">
      <c r="C898" s="216"/>
      <c r="D898" s="216"/>
    </row>
    <row r="899" ht="12.75" customHeight="1">
      <c r="C899" s="216"/>
      <c r="D899" s="216"/>
    </row>
    <row r="900" ht="12.75" customHeight="1">
      <c r="C900" s="216"/>
      <c r="D900" s="216"/>
    </row>
    <row r="901" ht="12.75" customHeight="1">
      <c r="C901" s="216"/>
      <c r="D901" s="216"/>
    </row>
    <row r="902" ht="12.75" customHeight="1">
      <c r="C902" s="216"/>
      <c r="D902" s="216"/>
    </row>
    <row r="903" ht="12.75" customHeight="1">
      <c r="C903" s="216"/>
      <c r="D903" s="216"/>
    </row>
    <row r="904" ht="12.75" customHeight="1">
      <c r="C904" s="216"/>
      <c r="D904" s="216"/>
    </row>
    <row r="905" ht="12.75" customHeight="1">
      <c r="C905" s="216"/>
      <c r="D905" s="216"/>
    </row>
    <row r="906" ht="12.75" customHeight="1">
      <c r="C906" s="216"/>
      <c r="D906" s="216"/>
    </row>
    <row r="907" ht="12.75" customHeight="1">
      <c r="C907" s="216"/>
      <c r="D907" s="216"/>
    </row>
    <row r="908" ht="12.75" customHeight="1">
      <c r="C908" s="216"/>
      <c r="D908" s="216"/>
    </row>
    <row r="909" ht="12.75" customHeight="1">
      <c r="C909" s="216"/>
      <c r="D909" s="216"/>
    </row>
    <row r="910" ht="12.75" customHeight="1">
      <c r="C910" s="216"/>
      <c r="D910" s="216"/>
    </row>
    <row r="911" ht="12.75" customHeight="1">
      <c r="C911" s="216"/>
      <c r="D911" s="216"/>
    </row>
    <row r="912" ht="12.75" customHeight="1">
      <c r="C912" s="216"/>
      <c r="D912" s="216"/>
    </row>
    <row r="913" ht="12.75" customHeight="1">
      <c r="C913" s="216"/>
      <c r="D913" s="216"/>
    </row>
    <row r="914" ht="12.75" customHeight="1">
      <c r="C914" s="216"/>
      <c r="D914" s="216"/>
    </row>
    <row r="915" ht="12.75" customHeight="1">
      <c r="C915" s="216"/>
      <c r="D915" s="216"/>
    </row>
    <row r="916" ht="12.75" customHeight="1">
      <c r="C916" s="216"/>
      <c r="D916" s="216"/>
    </row>
    <row r="917" ht="12.75" customHeight="1">
      <c r="C917" s="216"/>
      <c r="D917" s="216"/>
    </row>
    <row r="918" ht="12.75" customHeight="1">
      <c r="C918" s="216"/>
      <c r="D918" s="216"/>
    </row>
    <row r="919" ht="12.75" customHeight="1">
      <c r="C919" s="216"/>
      <c r="D919" s="216"/>
    </row>
    <row r="920" ht="12.75" customHeight="1">
      <c r="C920" s="216"/>
      <c r="D920" s="216"/>
    </row>
    <row r="921" ht="12.75" customHeight="1">
      <c r="C921" s="216"/>
      <c r="D921" s="216"/>
    </row>
    <row r="922" ht="12.75" customHeight="1">
      <c r="C922" s="216"/>
      <c r="D922" s="216"/>
    </row>
    <row r="923" ht="12.75" customHeight="1">
      <c r="C923" s="216"/>
      <c r="D923" s="216"/>
    </row>
    <row r="924" ht="12.75" customHeight="1">
      <c r="C924" s="216"/>
      <c r="D924" s="216"/>
    </row>
    <row r="925" ht="12.75" customHeight="1">
      <c r="C925" s="216"/>
      <c r="D925" s="216"/>
    </row>
    <row r="926" ht="12.75" customHeight="1">
      <c r="C926" s="216"/>
      <c r="D926" s="216"/>
    </row>
    <row r="927" ht="12.75" customHeight="1">
      <c r="C927" s="216"/>
      <c r="D927" s="216"/>
    </row>
    <row r="928" ht="12.75" customHeight="1">
      <c r="C928" s="216"/>
      <c r="D928" s="216"/>
    </row>
    <row r="929" ht="12.75" customHeight="1">
      <c r="C929" s="216"/>
      <c r="D929" s="216"/>
    </row>
    <row r="930" ht="12.75" customHeight="1">
      <c r="C930" s="216"/>
      <c r="D930" s="216"/>
    </row>
    <row r="931" ht="12.75" customHeight="1">
      <c r="C931" s="216"/>
      <c r="D931" s="216"/>
    </row>
    <row r="932" ht="12.75" customHeight="1">
      <c r="C932" s="216"/>
      <c r="D932" s="216"/>
    </row>
    <row r="933" ht="12.75" customHeight="1">
      <c r="C933" s="216"/>
      <c r="D933" s="216"/>
    </row>
    <row r="934" ht="12.75" customHeight="1">
      <c r="C934" s="216"/>
      <c r="D934" s="216"/>
    </row>
    <row r="935" ht="12.75" customHeight="1">
      <c r="C935" s="216"/>
      <c r="D935" s="216"/>
    </row>
    <row r="936" ht="12.75" customHeight="1">
      <c r="C936" s="216"/>
      <c r="D936" s="216"/>
    </row>
    <row r="937" ht="12.75" customHeight="1">
      <c r="C937" s="216"/>
      <c r="D937" s="216"/>
    </row>
    <row r="938" ht="12.75" customHeight="1">
      <c r="C938" s="216"/>
      <c r="D938" s="216"/>
    </row>
    <row r="939" ht="12.75" customHeight="1">
      <c r="C939" s="216"/>
      <c r="D939" s="216"/>
    </row>
    <row r="940" ht="12.75" customHeight="1">
      <c r="C940" s="216"/>
      <c r="D940" s="216"/>
    </row>
    <row r="941" ht="12.75" customHeight="1">
      <c r="C941" s="216"/>
      <c r="D941" s="216"/>
    </row>
    <row r="942" ht="12.75" customHeight="1">
      <c r="C942" s="216"/>
      <c r="D942" s="216"/>
    </row>
    <row r="943" ht="12.75" customHeight="1">
      <c r="C943" s="216"/>
      <c r="D943" s="216"/>
    </row>
    <row r="944" ht="12.75" customHeight="1">
      <c r="C944" s="216"/>
      <c r="D944" s="216"/>
    </row>
    <row r="945" ht="12.75" customHeight="1">
      <c r="C945" s="216"/>
      <c r="D945" s="216"/>
    </row>
    <row r="946" ht="12.75" customHeight="1">
      <c r="C946" s="216"/>
      <c r="D946" s="216"/>
    </row>
    <row r="947" ht="12.75" customHeight="1">
      <c r="C947" s="216"/>
      <c r="D947" s="216"/>
    </row>
    <row r="948" ht="12.75" customHeight="1">
      <c r="C948" s="216"/>
      <c r="D948" s="216"/>
    </row>
    <row r="949" ht="12.75" customHeight="1">
      <c r="C949" s="216"/>
      <c r="D949" s="216"/>
    </row>
    <row r="950" ht="12.75" customHeight="1">
      <c r="C950" s="216"/>
      <c r="D950" s="216"/>
    </row>
    <row r="951" ht="12.75" customHeight="1">
      <c r="C951" s="216"/>
      <c r="D951" s="216"/>
    </row>
    <row r="952" ht="12.75" customHeight="1">
      <c r="C952" s="216"/>
      <c r="D952" s="216"/>
    </row>
    <row r="953" ht="12.75" customHeight="1">
      <c r="C953" s="216"/>
      <c r="D953" s="216"/>
    </row>
    <row r="954" ht="12.75" customHeight="1">
      <c r="C954" s="216"/>
      <c r="D954" s="216"/>
    </row>
    <row r="955" ht="12.75" customHeight="1">
      <c r="C955" s="216"/>
      <c r="D955" s="216"/>
    </row>
    <row r="956" ht="12.75" customHeight="1">
      <c r="C956" s="216"/>
      <c r="D956" s="216"/>
    </row>
    <row r="957" ht="12.75" customHeight="1">
      <c r="C957" s="216"/>
      <c r="D957" s="216"/>
    </row>
    <row r="958" ht="12.75" customHeight="1">
      <c r="C958" s="216"/>
      <c r="D958" s="216"/>
    </row>
    <row r="959" ht="12.75" customHeight="1">
      <c r="C959" s="216"/>
      <c r="D959" s="216"/>
    </row>
    <row r="960" ht="12.75" customHeight="1">
      <c r="C960" s="216"/>
      <c r="D960" s="216"/>
    </row>
    <row r="961" ht="12.75" customHeight="1">
      <c r="C961" s="216"/>
      <c r="D961" s="216"/>
    </row>
    <row r="962" ht="12.75" customHeight="1">
      <c r="C962" s="216"/>
      <c r="D962" s="216"/>
    </row>
    <row r="963" ht="12.75" customHeight="1">
      <c r="C963" s="216"/>
      <c r="D963" s="216"/>
    </row>
    <row r="964" ht="12.75" customHeight="1">
      <c r="C964" s="216"/>
      <c r="D964" s="216"/>
    </row>
    <row r="965" ht="12.75" customHeight="1">
      <c r="C965" s="216"/>
      <c r="D965" s="216"/>
    </row>
    <row r="966" ht="12.75" customHeight="1">
      <c r="C966" s="216"/>
      <c r="D966" s="216"/>
    </row>
    <row r="967" ht="12.75" customHeight="1">
      <c r="C967" s="216"/>
      <c r="D967" s="216"/>
    </row>
    <row r="968" ht="12.75" customHeight="1">
      <c r="C968" s="216"/>
      <c r="D968" s="216"/>
    </row>
    <row r="969" ht="12.75" customHeight="1">
      <c r="C969" s="216"/>
      <c r="D969" s="216"/>
    </row>
    <row r="970" ht="12.75" customHeight="1">
      <c r="C970" s="216"/>
      <c r="D970" s="216"/>
    </row>
    <row r="971" ht="12.75" customHeight="1">
      <c r="C971" s="216"/>
      <c r="D971" s="216"/>
    </row>
    <row r="972" ht="12.75" customHeight="1">
      <c r="C972" s="216"/>
      <c r="D972" s="216"/>
    </row>
    <row r="973" ht="12.75" customHeight="1">
      <c r="C973" s="216"/>
      <c r="D973" s="216"/>
    </row>
    <row r="974" ht="12.75" customHeight="1">
      <c r="C974" s="216"/>
      <c r="D974" s="216"/>
    </row>
    <row r="975" ht="12.75" customHeight="1">
      <c r="C975" s="216"/>
      <c r="D975" s="216"/>
    </row>
    <row r="976" ht="12.75" customHeight="1">
      <c r="C976" s="216"/>
      <c r="D976" s="216"/>
    </row>
    <row r="977" ht="12.75" customHeight="1">
      <c r="C977" s="216"/>
      <c r="D977" s="216"/>
    </row>
    <row r="978" ht="12.75" customHeight="1">
      <c r="C978" s="216"/>
      <c r="D978" s="216"/>
    </row>
  </sheetData>
  <autoFilter ref="$A$5:$AA$256"/>
  <mergeCells count="246">
    <mergeCell ref="L132:M132"/>
    <mergeCell ref="L133:M133"/>
    <mergeCell ref="L134:M134"/>
    <mergeCell ref="A1:D1"/>
    <mergeCell ref="E1:F1"/>
    <mergeCell ref="A2:D2"/>
    <mergeCell ref="E2:F2"/>
    <mergeCell ref="L4:M4"/>
    <mergeCell ref="L5:M5"/>
    <mergeCell ref="L131:M131"/>
    <mergeCell ref="X131:Y131"/>
    <mergeCell ref="Z131:AA131"/>
    <mergeCell ref="X132:Y132"/>
    <mergeCell ref="Z132:AA132"/>
    <mergeCell ref="X133:Y133"/>
    <mergeCell ref="Z133:AA133"/>
    <mergeCell ref="Z134:AA134"/>
    <mergeCell ref="X134:Y134"/>
    <mergeCell ref="X136:Y136"/>
    <mergeCell ref="Z136:AA136"/>
    <mergeCell ref="X137:Y137"/>
    <mergeCell ref="Z137:AA137"/>
    <mergeCell ref="X138:Y138"/>
    <mergeCell ref="Z138:AA138"/>
    <mergeCell ref="X139:Y139"/>
    <mergeCell ref="Z139:AA139"/>
    <mergeCell ref="X140:Y140"/>
    <mergeCell ref="Z140:AA140"/>
    <mergeCell ref="X141:Y141"/>
    <mergeCell ref="Z141:AA141"/>
    <mergeCell ref="Z142:AA142"/>
    <mergeCell ref="X149:Y149"/>
    <mergeCell ref="X150:Y150"/>
    <mergeCell ref="X151:Y151"/>
    <mergeCell ref="X142:Y142"/>
    <mergeCell ref="X143:Y143"/>
    <mergeCell ref="X144:Y144"/>
    <mergeCell ref="X145:Y145"/>
    <mergeCell ref="X146:Y146"/>
    <mergeCell ref="X147:Y147"/>
    <mergeCell ref="X148:Y148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  <mergeCell ref="X153:Y153"/>
    <mergeCell ref="Z153:AA153"/>
    <mergeCell ref="X154:Y154"/>
    <mergeCell ref="Z154:AA154"/>
    <mergeCell ref="Z155:AA155"/>
    <mergeCell ref="X155:Y155"/>
    <mergeCell ref="X156:Y156"/>
    <mergeCell ref="X157:Y157"/>
    <mergeCell ref="X158:Y158"/>
    <mergeCell ref="X159:Y159"/>
    <mergeCell ref="X160:Y160"/>
    <mergeCell ref="X161:Y161"/>
    <mergeCell ref="Z156:AA156"/>
    <mergeCell ref="Z157:AA157"/>
    <mergeCell ref="Z158:AA158"/>
    <mergeCell ref="Z159:AA159"/>
    <mergeCell ref="Z160:AA160"/>
    <mergeCell ref="Z161:AA161"/>
    <mergeCell ref="Z162:AA162"/>
    <mergeCell ref="X162:Y162"/>
    <mergeCell ref="X163:Y163"/>
    <mergeCell ref="X164:Y164"/>
    <mergeCell ref="X165:Y165"/>
    <mergeCell ref="X166:Y166"/>
    <mergeCell ref="X168:Y168"/>
    <mergeCell ref="X169:Y169"/>
    <mergeCell ref="Z163:AA163"/>
    <mergeCell ref="Z164:AA164"/>
    <mergeCell ref="Z165:AA165"/>
    <mergeCell ref="Z166:AA166"/>
    <mergeCell ref="Z168:AA168"/>
    <mergeCell ref="Z169:AA169"/>
    <mergeCell ref="Z170:AA170"/>
    <mergeCell ref="Z171:AA171"/>
    <mergeCell ref="Z172:AA172"/>
    <mergeCell ref="Z173:AA173"/>
    <mergeCell ref="Z174:AA174"/>
    <mergeCell ref="Z175:AA175"/>
    <mergeCell ref="Z176:AA176"/>
    <mergeCell ref="Z177:AA177"/>
    <mergeCell ref="X222:Y222"/>
    <mergeCell ref="X223:Y223"/>
    <mergeCell ref="X224:Y224"/>
    <mergeCell ref="X225:Y225"/>
    <mergeCell ref="X226:Y226"/>
    <mergeCell ref="X228:Y228"/>
    <mergeCell ref="X229:Y229"/>
    <mergeCell ref="X230:Y230"/>
    <mergeCell ref="X231:Y231"/>
    <mergeCell ref="X232:Y232"/>
    <mergeCell ref="X233:Y233"/>
    <mergeCell ref="X234:Y234"/>
    <mergeCell ref="X235:Y235"/>
    <mergeCell ref="X236:Y236"/>
    <mergeCell ref="X237:Y237"/>
    <mergeCell ref="X238:Y238"/>
    <mergeCell ref="X239:Y239"/>
    <mergeCell ref="X240:Y240"/>
    <mergeCell ref="X241:Y241"/>
    <mergeCell ref="X243:Y243"/>
    <mergeCell ref="X244:Y244"/>
    <mergeCell ref="X252:Y252"/>
    <mergeCell ref="X253:Y253"/>
    <mergeCell ref="X254:Y254"/>
    <mergeCell ref="X255:Y255"/>
    <mergeCell ref="X256:Y256"/>
    <mergeCell ref="X245:Y245"/>
    <mergeCell ref="X246:Y246"/>
    <mergeCell ref="X247:Y247"/>
    <mergeCell ref="X248:Y248"/>
    <mergeCell ref="X249:Y249"/>
    <mergeCell ref="X250:Y250"/>
    <mergeCell ref="X251:Y251"/>
    <mergeCell ref="X170:Y170"/>
    <mergeCell ref="X171:Y171"/>
    <mergeCell ref="X172:Y172"/>
    <mergeCell ref="X173:Y173"/>
    <mergeCell ref="X174:Y174"/>
    <mergeCell ref="X175:Y175"/>
    <mergeCell ref="X176:Y176"/>
    <mergeCell ref="X177:Y177"/>
    <mergeCell ref="X178:Y178"/>
    <mergeCell ref="X179:Y179"/>
    <mergeCell ref="X180:Y180"/>
    <mergeCell ref="X181:Y181"/>
    <mergeCell ref="X183:Y183"/>
    <mergeCell ref="X184:Y184"/>
    <mergeCell ref="X185:Y185"/>
    <mergeCell ref="X186:Y186"/>
    <mergeCell ref="X187:Y187"/>
    <mergeCell ref="X188:Y188"/>
    <mergeCell ref="X189:Y189"/>
    <mergeCell ref="X190:Y190"/>
    <mergeCell ref="X191:Y191"/>
    <mergeCell ref="X192:Y192"/>
    <mergeCell ref="X193:Y193"/>
    <mergeCell ref="X194:Y194"/>
    <mergeCell ref="X195:Y195"/>
    <mergeCell ref="X196:Y196"/>
    <mergeCell ref="X198:Y198"/>
    <mergeCell ref="X199:Y199"/>
    <mergeCell ref="X200:Y200"/>
    <mergeCell ref="X201:Y201"/>
    <mergeCell ref="X202:Y202"/>
    <mergeCell ref="X203:Y203"/>
    <mergeCell ref="X204:Y204"/>
    <mergeCell ref="X205:Y205"/>
    <mergeCell ref="X206:Y206"/>
    <mergeCell ref="X207:Y207"/>
    <mergeCell ref="X208:Y208"/>
    <mergeCell ref="X209:Y209"/>
    <mergeCell ref="X210:Y210"/>
    <mergeCell ref="X211:Y211"/>
    <mergeCell ref="X213:Y213"/>
    <mergeCell ref="X214:Y214"/>
    <mergeCell ref="X215:Y215"/>
    <mergeCell ref="X216:Y216"/>
    <mergeCell ref="X217:Y217"/>
    <mergeCell ref="X218:Y218"/>
    <mergeCell ref="X219:Y219"/>
    <mergeCell ref="X220:Y220"/>
    <mergeCell ref="X221:Y221"/>
    <mergeCell ref="Z231:AA231"/>
    <mergeCell ref="Z232:AA232"/>
    <mergeCell ref="Z233:AA233"/>
    <mergeCell ref="Z234:AA234"/>
    <mergeCell ref="Z235:AA235"/>
    <mergeCell ref="Z236:AA236"/>
    <mergeCell ref="Z237:AA237"/>
    <mergeCell ref="Z238:AA238"/>
    <mergeCell ref="Z239:AA239"/>
    <mergeCell ref="Z240:AA240"/>
    <mergeCell ref="Z241:AA241"/>
    <mergeCell ref="Z243:AA243"/>
    <mergeCell ref="Z244:AA244"/>
    <mergeCell ref="Z245:AA245"/>
    <mergeCell ref="Z253:AA253"/>
    <mergeCell ref="Z254:AA254"/>
    <mergeCell ref="Z255:AA255"/>
    <mergeCell ref="Z256:AA256"/>
    <mergeCell ref="Z246:AA246"/>
    <mergeCell ref="Z247:AA247"/>
    <mergeCell ref="Z248:AA248"/>
    <mergeCell ref="Z249:AA249"/>
    <mergeCell ref="Z250:AA250"/>
    <mergeCell ref="Z251:AA251"/>
    <mergeCell ref="Z252:AA252"/>
    <mergeCell ref="Z178:AA178"/>
    <mergeCell ref="Z179:AA179"/>
    <mergeCell ref="Z180:AA180"/>
    <mergeCell ref="Z181:AA181"/>
    <mergeCell ref="Z183:AA183"/>
    <mergeCell ref="Z184:AA184"/>
    <mergeCell ref="Z185:AA185"/>
    <mergeCell ref="Z186:AA186"/>
    <mergeCell ref="Z187:AA187"/>
    <mergeCell ref="Z188:AA188"/>
    <mergeCell ref="Z189:AA189"/>
    <mergeCell ref="Z190:AA190"/>
    <mergeCell ref="Z191:AA191"/>
    <mergeCell ref="Z192:AA192"/>
    <mergeCell ref="Z193:AA193"/>
    <mergeCell ref="Z194:AA194"/>
    <mergeCell ref="Z195:AA195"/>
    <mergeCell ref="Z196:AA196"/>
    <mergeCell ref="Z198:AA198"/>
    <mergeCell ref="Z199:AA199"/>
    <mergeCell ref="Z200:AA200"/>
    <mergeCell ref="Z201:AA201"/>
    <mergeCell ref="Z202:AA202"/>
    <mergeCell ref="Z203:AA203"/>
    <mergeCell ref="Z204:AA204"/>
    <mergeCell ref="Z205:AA205"/>
    <mergeCell ref="Z206:AA206"/>
    <mergeCell ref="Z207:AA207"/>
    <mergeCell ref="Z208:AA208"/>
    <mergeCell ref="Z209:AA209"/>
    <mergeCell ref="Z210:AA210"/>
    <mergeCell ref="Z211:AA211"/>
    <mergeCell ref="Z213:AA213"/>
    <mergeCell ref="Z214:AA214"/>
    <mergeCell ref="Z215:AA215"/>
    <mergeCell ref="Z216:AA216"/>
    <mergeCell ref="Z217:AA217"/>
    <mergeCell ref="Z218:AA218"/>
    <mergeCell ref="Z219:AA219"/>
    <mergeCell ref="Z220:AA220"/>
    <mergeCell ref="Z221:AA221"/>
    <mergeCell ref="Z222:AA222"/>
    <mergeCell ref="Z223:AA223"/>
    <mergeCell ref="Z224:AA224"/>
    <mergeCell ref="Z225:AA225"/>
    <mergeCell ref="Z226:AA226"/>
    <mergeCell ref="Z228:AA228"/>
    <mergeCell ref="Z229:AA229"/>
    <mergeCell ref="Z230:AA230"/>
  </mergeCells>
  <conditionalFormatting sqref="AC9:AC129 AC136:AC256">
    <cfRule type="cellIs" dxfId="0" priority="1" operator="lessThan">
      <formula>0</formula>
    </cfRule>
  </conditionalFormatting>
  <conditionalFormatting sqref="AC9:AC129 AC136:AC256">
    <cfRule type="cellIs" dxfId="1" priority="2" operator="greaterThan">
      <formula>0</formula>
    </cfRule>
  </conditionalFormatting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10.71"/>
    <col customWidth="1" min="2" max="2" width="30.71"/>
    <col customWidth="1" min="3" max="3" width="12.0"/>
    <col customWidth="1" min="4" max="4" width="12.43"/>
    <col customWidth="1" min="5" max="5" width="12.71"/>
    <col customWidth="1" min="6" max="6" width="12.86"/>
    <col customWidth="1" min="7" max="7" width="11.29"/>
    <col customWidth="1" min="8" max="9" width="12.71"/>
    <col customWidth="1" min="10" max="11" width="12.0"/>
    <col customWidth="1" hidden="1" min="12" max="12" width="12.0"/>
    <col customWidth="1" hidden="1" min="13" max="23" width="9.14"/>
    <col customWidth="1" min="24" max="24" width="12.57"/>
    <col customWidth="1" min="25" max="25" width="12.71"/>
    <col customWidth="1" min="26" max="26" width="13.86"/>
    <col customWidth="1" min="27" max="27" width="14.14"/>
    <col customWidth="1" min="28" max="28" width="12.71"/>
    <col customWidth="1" min="29" max="30" width="14.43"/>
    <col customWidth="1" min="31" max="31" width="8.0"/>
  </cols>
  <sheetData>
    <row r="1" ht="27.0" customHeight="1">
      <c r="A1" s="218" t="s">
        <v>219</v>
      </c>
      <c r="B1" s="219"/>
      <c r="C1" s="2">
        <f>SUM(Z135:Z255)</f>
        <v>1819995.3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</row>
    <row r="3" ht="12.75" customHeight="1">
      <c r="A3" s="7"/>
      <c r="B3" s="8"/>
      <c r="C3" s="9"/>
      <c r="D3" s="8"/>
      <c r="E3" s="8"/>
      <c r="F3" s="8"/>
      <c r="G3" s="8"/>
      <c r="H3" s="8"/>
      <c r="I3" s="8"/>
      <c r="J3" s="8"/>
      <c r="K3" s="8"/>
      <c r="L3" s="10"/>
      <c r="M3" s="11"/>
      <c r="N3" s="8"/>
      <c r="O3" s="8"/>
      <c r="P3" s="8"/>
      <c r="Q3" s="8"/>
      <c r="R3" s="8"/>
      <c r="S3" s="8"/>
      <c r="T3" s="8"/>
      <c r="U3" s="8"/>
      <c r="V3" s="8"/>
      <c r="W3" s="12"/>
      <c r="X3" s="13"/>
      <c r="Y3" s="13"/>
      <c r="Z3" s="13" t="s">
        <v>2</v>
      </c>
      <c r="AA3" s="13" t="s">
        <v>3</v>
      </c>
      <c r="AB3" s="4"/>
    </row>
    <row r="4" ht="39.75" customHeight="1">
      <c r="A4" s="14" t="s">
        <v>4</v>
      </c>
      <c r="B4" s="15" t="s">
        <v>5</v>
      </c>
      <c r="C4" s="16"/>
      <c r="D4" s="15"/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220</v>
      </c>
      <c r="K4" s="17" t="s">
        <v>221</v>
      </c>
      <c r="L4" s="19" t="s">
        <v>11</v>
      </c>
      <c r="M4" s="20"/>
      <c r="N4" s="21" t="s">
        <v>12</v>
      </c>
      <c r="O4" s="21" t="s">
        <v>12</v>
      </c>
      <c r="P4" s="21" t="s">
        <v>12</v>
      </c>
      <c r="Q4" s="21" t="s">
        <v>12</v>
      </c>
      <c r="R4" s="21" t="s">
        <v>13</v>
      </c>
      <c r="S4" s="21" t="s">
        <v>12</v>
      </c>
      <c r="T4" s="21" t="s">
        <v>12</v>
      </c>
      <c r="U4" s="21" t="s">
        <v>12</v>
      </c>
      <c r="V4" s="21" t="s">
        <v>14</v>
      </c>
      <c r="W4" s="22" t="s">
        <v>12</v>
      </c>
      <c r="X4" s="23" t="s">
        <v>15</v>
      </c>
      <c r="Y4" s="23" t="s">
        <v>16</v>
      </c>
      <c r="Z4" s="23" t="s">
        <v>17</v>
      </c>
      <c r="AA4" s="23" t="s">
        <v>17</v>
      </c>
      <c r="AB4" s="4"/>
    </row>
    <row r="5" ht="12.75" customHeight="1">
      <c r="A5" s="24"/>
      <c r="B5" s="15"/>
      <c r="C5" s="16"/>
      <c r="D5" s="25"/>
      <c r="E5" s="15"/>
      <c r="F5" s="15"/>
      <c r="G5" s="15"/>
      <c r="H5" s="15"/>
      <c r="I5" s="15"/>
      <c r="J5" s="15"/>
      <c r="K5" s="26"/>
      <c r="L5" s="27"/>
      <c r="M5" s="16"/>
      <c r="N5" s="15"/>
      <c r="O5" s="15"/>
      <c r="P5" s="15"/>
      <c r="Q5" s="15"/>
      <c r="R5" s="15"/>
      <c r="S5" s="15"/>
      <c r="T5" s="15"/>
      <c r="U5" s="15"/>
      <c r="V5" s="15"/>
      <c r="W5" s="28"/>
      <c r="X5" s="23" t="s">
        <v>18</v>
      </c>
      <c r="Y5" s="23" t="s">
        <v>19</v>
      </c>
      <c r="Z5" s="23" t="s">
        <v>20</v>
      </c>
      <c r="AA5" s="23" t="s">
        <v>21</v>
      </c>
      <c r="AB5" s="4"/>
    </row>
    <row r="6" ht="13.5" customHeight="1">
      <c r="A6" s="29"/>
      <c r="B6" s="30"/>
      <c r="C6" s="31" t="s">
        <v>22</v>
      </c>
      <c r="D6" s="30" t="s">
        <v>23</v>
      </c>
      <c r="E6" s="30"/>
      <c r="F6" s="30"/>
      <c r="G6" s="30"/>
      <c r="H6" s="30"/>
      <c r="I6" s="30"/>
      <c r="J6" s="30"/>
      <c r="K6" s="32"/>
      <c r="L6" s="33"/>
      <c r="M6" s="31"/>
      <c r="N6" s="30"/>
      <c r="O6" s="30"/>
      <c r="P6" s="30"/>
      <c r="Q6" s="30"/>
      <c r="R6" s="30"/>
      <c r="S6" s="30"/>
      <c r="T6" s="30"/>
      <c r="U6" s="30"/>
      <c r="V6" s="30"/>
      <c r="W6" s="34"/>
      <c r="X6" s="35"/>
      <c r="Y6" s="35"/>
      <c r="Z6" s="35" t="s">
        <v>24</v>
      </c>
      <c r="AA6" s="35" t="s">
        <v>24</v>
      </c>
      <c r="AB6" s="4"/>
      <c r="AC6" s="36"/>
      <c r="AD6" s="36"/>
    </row>
    <row r="7" ht="19.5" customHeight="1">
      <c r="A7" s="37"/>
      <c r="B7" s="38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4"/>
      <c r="AC7" s="36"/>
      <c r="AD7" s="36"/>
    </row>
    <row r="8">
      <c r="A8" s="41" t="s">
        <v>26</v>
      </c>
      <c r="B8" s="42" t="s">
        <v>27</v>
      </c>
      <c r="C8" s="43">
        <v>3.0</v>
      </c>
      <c r="D8" s="44" t="s">
        <v>28</v>
      </c>
      <c r="E8" s="45">
        <v>1846.05</v>
      </c>
      <c r="F8" s="45">
        <v>4500.0</v>
      </c>
      <c r="G8" s="45">
        <v>1875.0</v>
      </c>
      <c r="H8" s="45">
        <v>1729.0</v>
      </c>
      <c r="I8" s="45"/>
      <c r="J8" s="45">
        <v>1750.0</v>
      </c>
      <c r="K8" s="45">
        <v>1541.5</v>
      </c>
      <c r="L8" s="46"/>
      <c r="M8" s="47"/>
      <c r="N8" s="48"/>
      <c r="O8" s="48"/>
      <c r="P8" s="48"/>
      <c r="Q8" s="48"/>
      <c r="R8" s="48"/>
      <c r="S8" s="48"/>
      <c r="T8" s="48"/>
      <c r="U8" s="49"/>
      <c r="V8" s="49"/>
      <c r="W8" s="50"/>
      <c r="X8" s="51">
        <f t="shared" ref="X8:X23" si="1">IF(SUM(E8:M8)&gt;0,ROUND(AVERAGE(E8:M8),2),"")</f>
        <v>2206.93</v>
      </c>
      <c r="Y8" s="51">
        <f t="shared" ref="Y8:Y23" si="2">IF(COUNTA(E8:M8)=1,X8,(IF(SUM(E8:M8)&gt;0,ROUND(STDEV(E8:M8),2),"")))</f>
        <v>1129.48</v>
      </c>
      <c r="Z8" s="52">
        <f t="shared" ref="Z8:Z23" si="3">IF(SUM(X8:Y8)&gt;0,X8-Y8,"")</f>
        <v>1077.45</v>
      </c>
      <c r="AA8" s="52">
        <f t="shared" ref="AA8:AA23" si="4">IF(SUM(X8:Y8)&gt;0,SUM(X8:Y8),"")</f>
        <v>3336.41</v>
      </c>
      <c r="AB8" s="53">
        <v>1889.0</v>
      </c>
      <c r="AC8" s="55"/>
      <c r="AD8" s="55"/>
      <c r="AE8" s="36"/>
    </row>
    <row r="9">
      <c r="A9" s="41" t="s">
        <v>29</v>
      </c>
      <c r="B9" s="56" t="s">
        <v>30</v>
      </c>
      <c r="C9" s="43">
        <v>3.0</v>
      </c>
      <c r="D9" s="44" t="s">
        <v>28</v>
      </c>
      <c r="E9" s="45">
        <v>2121.52</v>
      </c>
      <c r="F9" s="45">
        <v>3000.0</v>
      </c>
      <c r="G9" s="45"/>
      <c r="H9" s="46"/>
      <c r="I9" s="46"/>
      <c r="J9" s="45">
        <v>640.0</v>
      </c>
      <c r="K9" s="45">
        <v>835.0</v>
      </c>
      <c r="L9" s="46"/>
      <c r="M9" s="47"/>
      <c r="N9" s="48"/>
      <c r="O9" s="48"/>
      <c r="P9" s="48"/>
      <c r="Q9" s="48"/>
      <c r="R9" s="48"/>
      <c r="S9" s="48"/>
      <c r="T9" s="48"/>
      <c r="U9" s="49"/>
      <c r="V9" s="49"/>
      <c r="W9" s="50"/>
      <c r="X9" s="51">
        <f t="shared" si="1"/>
        <v>1649.13</v>
      </c>
      <c r="Y9" s="51">
        <f t="shared" si="2"/>
        <v>1114.92</v>
      </c>
      <c r="Z9" s="52">
        <f t="shared" si="3"/>
        <v>534.21</v>
      </c>
      <c r="AA9" s="52">
        <f t="shared" si="4"/>
        <v>2764.05</v>
      </c>
      <c r="AB9" s="53">
        <v>590.0</v>
      </c>
      <c r="AC9" s="55"/>
      <c r="AD9" s="55"/>
      <c r="AE9" s="36"/>
    </row>
    <row r="10">
      <c r="A10" s="57" t="s">
        <v>31</v>
      </c>
      <c r="B10" s="58" t="s">
        <v>32</v>
      </c>
      <c r="C10" s="59">
        <v>8.0</v>
      </c>
      <c r="D10" s="60" t="s">
        <v>28</v>
      </c>
      <c r="E10" s="61">
        <v>2136.55</v>
      </c>
      <c r="F10" s="61">
        <v>6300.0</v>
      </c>
      <c r="G10" s="61">
        <v>2890.0</v>
      </c>
      <c r="H10" s="61">
        <v>2989.0</v>
      </c>
      <c r="I10" s="61"/>
      <c r="J10" s="61">
        <v>2457.11</v>
      </c>
      <c r="K10" s="61">
        <v>2320.0</v>
      </c>
      <c r="L10" s="62"/>
      <c r="M10" s="63"/>
      <c r="N10" s="64"/>
      <c r="O10" s="64"/>
      <c r="P10" s="64"/>
      <c r="Q10" s="64"/>
      <c r="R10" s="64"/>
      <c r="S10" s="64"/>
      <c r="T10" s="64"/>
      <c r="U10" s="65"/>
      <c r="V10" s="65"/>
      <c r="W10" s="66"/>
      <c r="X10" s="67">
        <f t="shared" si="1"/>
        <v>3182.11</v>
      </c>
      <c r="Y10" s="67">
        <f t="shared" si="2"/>
        <v>1562.43</v>
      </c>
      <c r="Z10" s="68">
        <f t="shared" si="3"/>
        <v>1619.68</v>
      </c>
      <c r="AA10" s="68">
        <f t="shared" si="4"/>
        <v>4744.54</v>
      </c>
      <c r="AB10" s="53">
        <v>2488.0</v>
      </c>
      <c r="AC10" s="55"/>
      <c r="AD10" s="55"/>
      <c r="AE10" s="36"/>
    </row>
    <row r="11">
      <c r="A11" s="57" t="s">
        <v>33</v>
      </c>
      <c r="B11" s="69" t="s">
        <v>34</v>
      </c>
      <c r="C11" s="59">
        <v>8.0</v>
      </c>
      <c r="D11" s="60" t="s">
        <v>28</v>
      </c>
      <c r="E11" s="61">
        <v>2121.52</v>
      </c>
      <c r="F11" s="61">
        <v>4000.0</v>
      </c>
      <c r="G11" s="61"/>
      <c r="H11" s="62"/>
      <c r="I11" s="62"/>
      <c r="J11" s="61">
        <v>750.0</v>
      </c>
      <c r="K11" s="61">
        <v>835.0</v>
      </c>
      <c r="L11" s="62"/>
      <c r="M11" s="63"/>
      <c r="N11" s="64"/>
      <c r="O11" s="64"/>
      <c r="P11" s="64"/>
      <c r="Q11" s="64"/>
      <c r="R11" s="64"/>
      <c r="S11" s="64"/>
      <c r="T11" s="64"/>
      <c r="U11" s="65"/>
      <c r="V11" s="65"/>
      <c r="W11" s="66"/>
      <c r="X11" s="67">
        <f t="shared" si="1"/>
        <v>1926.63</v>
      </c>
      <c r="Y11" s="67">
        <f t="shared" si="2"/>
        <v>1518</v>
      </c>
      <c r="Z11" s="68">
        <f t="shared" si="3"/>
        <v>408.63</v>
      </c>
      <c r="AA11" s="68">
        <f t="shared" si="4"/>
        <v>3444.63</v>
      </c>
      <c r="AB11" s="53">
        <v>590.0</v>
      </c>
      <c r="AC11" s="55"/>
      <c r="AD11" s="55"/>
      <c r="AE11" s="36"/>
    </row>
    <row r="12">
      <c r="A12" s="41" t="s">
        <v>35</v>
      </c>
      <c r="B12" s="42" t="s">
        <v>36</v>
      </c>
      <c r="C12" s="43">
        <v>8.0</v>
      </c>
      <c r="D12" s="44" t="s">
        <v>28</v>
      </c>
      <c r="E12" s="45">
        <v>5319.05</v>
      </c>
      <c r="F12" s="45">
        <v>10000.0</v>
      </c>
      <c r="G12" s="45">
        <v>5330.0</v>
      </c>
      <c r="H12" s="45">
        <v>5699.0</v>
      </c>
      <c r="I12" s="45"/>
      <c r="J12" s="45">
        <v>4435.75</v>
      </c>
      <c r="K12" s="45">
        <v>3980.0</v>
      </c>
      <c r="L12" s="46"/>
      <c r="M12" s="47"/>
      <c r="N12" s="48"/>
      <c r="O12" s="48"/>
      <c r="P12" s="48"/>
      <c r="Q12" s="48"/>
      <c r="R12" s="48"/>
      <c r="S12" s="48"/>
      <c r="T12" s="48"/>
      <c r="U12" s="49"/>
      <c r="V12" s="49"/>
      <c r="W12" s="50"/>
      <c r="X12" s="51">
        <f t="shared" si="1"/>
        <v>5793.97</v>
      </c>
      <c r="Y12" s="51">
        <f t="shared" si="2"/>
        <v>2157.58</v>
      </c>
      <c r="Z12" s="52">
        <f t="shared" si="3"/>
        <v>3636.39</v>
      </c>
      <c r="AA12" s="52">
        <f t="shared" si="4"/>
        <v>7951.55</v>
      </c>
      <c r="AB12" s="36"/>
      <c r="AC12" s="55"/>
      <c r="AD12" s="55"/>
      <c r="AE12" s="36"/>
    </row>
    <row r="13">
      <c r="A13" s="41" t="s">
        <v>37</v>
      </c>
      <c r="B13" s="42" t="s">
        <v>38</v>
      </c>
      <c r="C13" s="43">
        <v>8.0</v>
      </c>
      <c r="D13" s="44" t="s">
        <v>28</v>
      </c>
      <c r="E13" s="45">
        <v>2121.52</v>
      </c>
      <c r="F13" s="45">
        <v>5000.0</v>
      </c>
      <c r="G13" s="45"/>
      <c r="H13" s="46"/>
      <c r="I13" s="46"/>
      <c r="J13" s="45">
        <v>1160.0</v>
      </c>
      <c r="K13" s="45">
        <v>835.0</v>
      </c>
      <c r="L13" s="46"/>
      <c r="M13" s="47"/>
      <c r="N13" s="48"/>
      <c r="O13" s="48"/>
      <c r="P13" s="48"/>
      <c r="Q13" s="48"/>
      <c r="R13" s="48"/>
      <c r="S13" s="48"/>
      <c r="T13" s="48"/>
      <c r="U13" s="49"/>
      <c r="V13" s="49"/>
      <c r="W13" s="50"/>
      <c r="X13" s="51">
        <f t="shared" si="1"/>
        <v>2279.13</v>
      </c>
      <c r="Y13" s="51">
        <f t="shared" si="2"/>
        <v>1894.37</v>
      </c>
      <c r="Z13" s="52">
        <f t="shared" si="3"/>
        <v>384.76</v>
      </c>
      <c r="AA13" s="52">
        <f t="shared" si="4"/>
        <v>4173.5</v>
      </c>
      <c r="AB13" s="36"/>
      <c r="AC13" s="55"/>
      <c r="AD13" s="55"/>
      <c r="AE13" s="36"/>
    </row>
    <row r="14">
      <c r="A14" s="57" t="s">
        <v>39</v>
      </c>
      <c r="B14" s="58" t="s">
        <v>40</v>
      </c>
      <c r="C14" s="59">
        <v>8.0</v>
      </c>
      <c r="D14" s="60" t="s">
        <v>28</v>
      </c>
      <c r="E14" s="61">
        <v>5685.61</v>
      </c>
      <c r="F14" s="61">
        <v>10000.0</v>
      </c>
      <c r="G14" s="61">
        <v>6450.0</v>
      </c>
      <c r="H14" s="62"/>
      <c r="I14" s="61"/>
      <c r="J14" s="61">
        <v>7500.0</v>
      </c>
      <c r="K14" s="61">
        <v>3450.0</v>
      </c>
      <c r="L14" s="62"/>
      <c r="M14" s="63"/>
      <c r="N14" s="64"/>
      <c r="O14" s="64"/>
      <c r="P14" s="64"/>
      <c r="Q14" s="64"/>
      <c r="R14" s="64"/>
      <c r="S14" s="64"/>
      <c r="T14" s="64"/>
      <c r="U14" s="65"/>
      <c r="V14" s="65"/>
      <c r="W14" s="66"/>
      <c r="X14" s="67">
        <f t="shared" si="1"/>
        <v>6617.12</v>
      </c>
      <c r="Y14" s="67">
        <f t="shared" si="2"/>
        <v>2405.7</v>
      </c>
      <c r="Z14" s="68">
        <f t="shared" si="3"/>
        <v>4211.42</v>
      </c>
      <c r="AA14" s="68">
        <f t="shared" si="4"/>
        <v>9022.82</v>
      </c>
      <c r="AB14" s="53">
        <v>6539.0</v>
      </c>
      <c r="AC14" s="55"/>
      <c r="AD14" s="55"/>
      <c r="AE14" s="36"/>
    </row>
    <row r="15">
      <c r="A15" s="57" t="s">
        <v>41</v>
      </c>
      <c r="B15" s="69" t="s">
        <v>42</v>
      </c>
      <c r="C15" s="60">
        <f>C14</f>
        <v>8</v>
      </c>
      <c r="D15" s="60" t="s">
        <v>28</v>
      </c>
      <c r="E15" s="61">
        <v>2471.52</v>
      </c>
      <c r="F15" s="61">
        <v>5000.0</v>
      </c>
      <c r="G15" s="61"/>
      <c r="H15" s="62"/>
      <c r="I15" s="62"/>
      <c r="J15" s="61"/>
      <c r="K15" s="61">
        <v>1131.0</v>
      </c>
      <c r="L15" s="62"/>
      <c r="M15" s="63"/>
      <c r="N15" s="64"/>
      <c r="O15" s="64"/>
      <c r="P15" s="64"/>
      <c r="Q15" s="64"/>
      <c r="R15" s="64"/>
      <c r="S15" s="64"/>
      <c r="T15" s="64"/>
      <c r="U15" s="65"/>
      <c r="V15" s="65"/>
      <c r="W15" s="66"/>
      <c r="X15" s="67">
        <f t="shared" si="1"/>
        <v>2867.51</v>
      </c>
      <c r="Y15" s="67">
        <f t="shared" si="2"/>
        <v>1964.66</v>
      </c>
      <c r="Z15" s="68">
        <f t="shared" si="3"/>
        <v>902.85</v>
      </c>
      <c r="AA15" s="68">
        <f t="shared" si="4"/>
        <v>4832.17</v>
      </c>
      <c r="AB15" s="53">
        <v>2350.0</v>
      </c>
      <c r="AC15" s="55"/>
      <c r="AD15" s="55"/>
      <c r="AE15" s="36"/>
    </row>
    <row r="16">
      <c r="A16" s="41" t="s">
        <v>43</v>
      </c>
      <c r="B16" s="42" t="s">
        <v>44</v>
      </c>
      <c r="C16" s="43">
        <v>12.0</v>
      </c>
      <c r="D16" s="44" t="s">
        <v>28</v>
      </c>
      <c r="E16" s="45">
        <v>6459.05</v>
      </c>
      <c r="F16" s="45">
        <v>12000.0</v>
      </c>
      <c r="G16" s="45">
        <v>7650.0</v>
      </c>
      <c r="H16" s="45">
        <v>8299.0</v>
      </c>
      <c r="I16" s="45"/>
      <c r="J16" s="45">
        <v>4231.0</v>
      </c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9"/>
      <c r="V16" s="49"/>
      <c r="W16" s="50"/>
      <c r="X16" s="51">
        <f t="shared" si="1"/>
        <v>7727.81</v>
      </c>
      <c r="Y16" s="51">
        <f t="shared" si="2"/>
        <v>2846.99</v>
      </c>
      <c r="Z16" s="52">
        <f t="shared" si="3"/>
        <v>4880.82</v>
      </c>
      <c r="AA16" s="52">
        <f t="shared" si="4"/>
        <v>10574.8</v>
      </c>
      <c r="AB16" s="53">
        <v>8085.0</v>
      </c>
      <c r="AC16" s="55"/>
      <c r="AD16" s="55"/>
      <c r="AE16" s="36"/>
    </row>
    <row r="17">
      <c r="A17" s="41" t="s">
        <v>45</v>
      </c>
      <c r="B17" s="42" t="s">
        <v>46</v>
      </c>
      <c r="C17" s="43">
        <v>12.0</v>
      </c>
      <c r="D17" s="44" t="s">
        <v>28</v>
      </c>
      <c r="E17" s="45">
        <v>2471.52</v>
      </c>
      <c r="F17" s="45">
        <v>5500.0</v>
      </c>
      <c r="G17" s="46"/>
      <c r="H17" s="46"/>
      <c r="I17" s="46"/>
      <c r="J17" s="45">
        <v>1160.0</v>
      </c>
      <c r="K17" s="45">
        <v>1131.0</v>
      </c>
      <c r="L17" s="46"/>
      <c r="M17" s="47"/>
      <c r="N17" s="48"/>
      <c r="O17" s="48"/>
      <c r="P17" s="48"/>
      <c r="Q17" s="48"/>
      <c r="R17" s="48"/>
      <c r="S17" s="48"/>
      <c r="T17" s="48"/>
      <c r="U17" s="49"/>
      <c r="V17" s="49"/>
      <c r="W17" s="50"/>
      <c r="X17" s="51">
        <f t="shared" si="1"/>
        <v>2565.63</v>
      </c>
      <c r="Y17" s="51">
        <f t="shared" si="2"/>
        <v>2053.72</v>
      </c>
      <c r="Z17" s="52">
        <f t="shared" si="3"/>
        <v>511.91</v>
      </c>
      <c r="AA17" s="52">
        <f t="shared" si="4"/>
        <v>4619.35</v>
      </c>
      <c r="AB17" s="53">
        <v>2763.75</v>
      </c>
      <c r="AC17" s="55"/>
      <c r="AD17" s="55"/>
      <c r="AE17" s="36"/>
    </row>
    <row r="18">
      <c r="A18" s="57" t="s">
        <v>47</v>
      </c>
      <c r="B18" s="58" t="s">
        <v>48</v>
      </c>
      <c r="C18" s="59">
        <v>4.0</v>
      </c>
      <c r="D18" s="60" t="s">
        <v>28</v>
      </c>
      <c r="E18" s="61">
        <v>7276.0</v>
      </c>
      <c r="F18" s="61">
        <v>15000.0</v>
      </c>
      <c r="G18" s="61">
        <v>7590.0</v>
      </c>
      <c r="H18" s="61">
        <v>7799.0</v>
      </c>
      <c r="I18" s="61"/>
      <c r="J18" s="61">
        <v>5200.0</v>
      </c>
      <c r="K18" s="61">
        <v>7763.79</v>
      </c>
      <c r="L18" s="62"/>
      <c r="M18" s="63"/>
      <c r="N18" s="64"/>
      <c r="O18" s="64"/>
      <c r="P18" s="64"/>
      <c r="Q18" s="64"/>
      <c r="R18" s="64"/>
      <c r="S18" s="64"/>
      <c r="T18" s="64"/>
      <c r="U18" s="65"/>
      <c r="V18" s="65"/>
      <c r="W18" s="66"/>
      <c r="X18" s="67">
        <f t="shared" si="1"/>
        <v>8438.13</v>
      </c>
      <c r="Y18" s="67">
        <f t="shared" si="2"/>
        <v>3360.85</v>
      </c>
      <c r="Z18" s="68">
        <f t="shared" si="3"/>
        <v>5077.28</v>
      </c>
      <c r="AA18" s="68">
        <f t="shared" si="4"/>
        <v>11798.98</v>
      </c>
      <c r="AB18" s="53">
        <v>7169.0</v>
      </c>
      <c r="AC18" s="55"/>
      <c r="AD18" s="55"/>
      <c r="AE18" s="36"/>
    </row>
    <row r="19">
      <c r="A19" s="57" t="s">
        <v>49</v>
      </c>
      <c r="B19" s="69" t="s">
        <v>50</v>
      </c>
      <c r="C19" s="60">
        <f>C18</f>
        <v>4</v>
      </c>
      <c r="D19" s="60" t="s">
        <v>28</v>
      </c>
      <c r="E19" s="61">
        <v>2471.52</v>
      </c>
      <c r="F19" s="61">
        <v>6000.0</v>
      </c>
      <c r="G19" s="62"/>
      <c r="H19" s="62"/>
      <c r="I19" s="62"/>
      <c r="J19" s="62"/>
      <c r="K19" s="61">
        <v>1131.0</v>
      </c>
      <c r="L19" s="62"/>
      <c r="M19" s="63"/>
      <c r="N19" s="64"/>
      <c r="O19" s="64"/>
      <c r="P19" s="64"/>
      <c r="Q19" s="64"/>
      <c r="R19" s="64"/>
      <c r="S19" s="64"/>
      <c r="T19" s="64"/>
      <c r="U19" s="65"/>
      <c r="V19" s="65"/>
      <c r="W19" s="66"/>
      <c r="X19" s="67">
        <f t="shared" si="1"/>
        <v>3200.84</v>
      </c>
      <c r="Y19" s="67">
        <f t="shared" si="2"/>
        <v>2515.1</v>
      </c>
      <c r="Z19" s="68">
        <f t="shared" si="3"/>
        <v>685.74</v>
      </c>
      <c r="AA19" s="68">
        <f t="shared" si="4"/>
        <v>5715.94</v>
      </c>
      <c r="AB19" s="53">
        <v>3370.0</v>
      </c>
      <c r="AC19" s="55"/>
      <c r="AD19" s="55"/>
      <c r="AE19" s="36"/>
    </row>
    <row r="20">
      <c r="A20" s="41" t="s">
        <v>51</v>
      </c>
      <c r="B20" s="42" t="s">
        <v>52</v>
      </c>
      <c r="C20" s="43">
        <v>3.0</v>
      </c>
      <c r="D20" s="44" t="s">
        <v>28</v>
      </c>
      <c r="E20" s="45">
        <v>7456.55</v>
      </c>
      <c r="F20" s="45">
        <v>12000.0</v>
      </c>
      <c r="G20" s="45">
        <v>7500.0</v>
      </c>
      <c r="H20" s="45">
        <v>8089.0</v>
      </c>
      <c r="I20" s="45"/>
      <c r="J20" s="45">
        <v>8228.0</v>
      </c>
      <c r="K20" s="45">
        <v>5680.0</v>
      </c>
      <c r="L20" s="46"/>
      <c r="M20" s="47"/>
      <c r="N20" s="48"/>
      <c r="O20" s="48"/>
      <c r="P20" s="48"/>
      <c r="Q20" s="48"/>
      <c r="R20" s="48"/>
      <c r="S20" s="48"/>
      <c r="T20" s="48"/>
      <c r="U20" s="49"/>
      <c r="V20" s="49"/>
      <c r="W20" s="73"/>
      <c r="X20" s="51">
        <f t="shared" si="1"/>
        <v>8158.93</v>
      </c>
      <c r="Y20" s="51">
        <f t="shared" si="2"/>
        <v>2089.79</v>
      </c>
      <c r="Z20" s="52">
        <f t="shared" si="3"/>
        <v>6069.14</v>
      </c>
      <c r="AA20" s="52">
        <f t="shared" si="4"/>
        <v>10248.72</v>
      </c>
      <c r="AB20" s="53">
        <v>8677.0</v>
      </c>
      <c r="AC20" s="55"/>
      <c r="AD20" s="55"/>
      <c r="AE20" s="36"/>
    </row>
    <row r="21">
      <c r="A21" s="41" t="s">
        <v>53</v>
      </c>
      <c r="B21" s="42" t="s">
        <v>54</v>
      </c>
      <c r="C21" s="43">
        <v>3.0</v>
      </c>
      <c r="D21" s="74" t="s">
        <v>28</v>
      </c>
      <c r="E21" s="45">
        <v>2671.52</v>
      </c>
      <c r="F21" s="45">
        <v>6000.0</v>
      </c>
      <c r="G21" s="46"/>
      <c r="H21" s="46"/>
      <c r="I21" s="45">
        <v>1316.0</v>
      </c>
      <c r="J21" s="45"/>
      <c r="K21" s="46"/>
      <c r="L21" s="46"/>
      <c r="M21" s="47"/>
      <c r="N21" s="48"/>
      <c r="O21" s="48"/>
      <c r="P21" s="48"/>
      <c r="Q21" s="48"/>
      <c r="R21" s="48"/>
      <c r="S21" s="48"/>
      <c r="T21" s="48"/>
      <c r="U21" s="49"/>
      <c r="V21" s="49"/>
      <c r="W21" s="73"/>
      <c r="X21" s="51">
        <f t="shared" si="1"/>
        <v>3329.17</v>
      </c>
      <c r="Y21" s="51">
        <f t="shared" si="2"/>
        <v>2410.26</v>
      </c>
      <c r="Z21" s="52">
        <f t="shared" si="3"/>
        <v>918.91</v>
      </c>
      <c r="AA21" s="52">
        <f t="shared" si="4"/>
        <v>5739.43</v>
      </c>
      <c r="AB21" s="53">
        <v>2580.0</v>
      </c>
      <c r="AC21" s="55"/>
      <c r="AD21" s="55"/>
      <c r="AE21" s="36"/>
    </row>
    <row r="22">
      <c r="A22" s="57" t="s">
        <v>55</v>
      </c>
      <c r="B22" s="69" t="s">
        <v>56</v>
      </c>
      <c r="C22" s="75">
        <v>5.0</v>
      </c>
      <c r="D22" s="76" t="s">
        <v>28</v>
      </c>
      <c r="E22" s="61">
        <v>9879.05</v>
      </c>
      <c r="F22" s="77">
        <v>15000.0</v>
      </c>
      <c r="G22" s="77">
        <v>9950.0</v>
      </c>
      <c r="H22" s="61">
        <v>10299.0</v>
      </c>
      <c r="I22" s="77"/>
      <c r="J22" s="77">
        <v>8688.0</v>
      </c>
      <c r="K22" s="77">
        <v>9780.0</v>
      </c>
      <c r="L22" s="79"/>
      <c r="M22" s="80"/>
      <c r="N22" s="81"/>
      <c r="O22" s="81"/>
      <c r="P22" s="81"/>
      <c r="Q22" s="81"/>
      <c r="R22" s="81"/>
      <c r="S22" s="81"/>
      <c r="T22" s="81"/>
      <c r="U22" s="82"/>
      <c r="V22" s="82"/>
      <c r="W22" s="83"/>
      <c r="X22" s="67">
        <f t="shared" si="1"/>
        <v>10599.34</v>
      </c>
      <c r="Y22" s="67">
        <f t="shared" si="2"/>
        <v>2223.56</v>
      </c>
      <c r="Z22" s="68">
        <f t="shared" si="3"/>
        <v>8375.78</v>
      </c>
      <c r="AA22" s="68">
        <f t="shared" si="4"/>
        <v>12822.9</v>
      </c>
      <c r="AB22" s="53">
        <v>10163.0</v>
      </c>
      <c r="AC22" s="55"/>
      <c r="AD22" s="55"/>
      <c r="AE22" s="36"/>
    </row>
    <row r="23">
      <c r="A23" s="57" t="s">
        <v>57</v>
      </c>
      <c r="B23" s="69" t="s">
        <v>58</v>
      </c>
      <c r="C23" s="75">
        <v>5.0</v>
      </c>
      <c r="D23" s="60" t="s">
        <v>28</v>
      </c>
      <c r="E23" s="61">
        <v>2671.52</v>
      </c>
      <c r="F23" s="77">
        <v>7000.0</v>
      </c>
      <c r="G23" s="79"/>
      <c r="H23" s="79"/>
      <c r="I23" s="77">
        <v>1579.0</v>
      </c>
      <c r="J23" s="77"/>
      <c r="K23" s="79"/>
      <c r="L23" s="79"/>
      <c r="M23" s="80"/>
      <c r="N23" s="81"/>
      <c r="O23" s="81"/>
      <c r="P23" s="81"/>
      <c r="Q23" s="81"/>
      <c r="R23" s="81"/>
      <c r="S23" s="81"/>
      <c r="T23" s="81"/>
      <c r="U23" s="82"/>
      <c r="V23" s="82"/>
      <c r="W23" s="83"/>
      <c r="X23" s="67">
        <f t="shared" si="1"/>
        <v>3750.17</v>
      </c>
      <c r="Y23" s="67">
        <f t="shared" si="2"/>
        <v>2866.95</v>
      </c>
      <c r="Z23" s="68">
        <f t="shared" si="3"/>
        <v>883.22</v>
      </c>
      <c r="AA23" s="68">
        <f t="shared" si="4"/>
        <v>6617.12</v>
      </c>
      <c r="AB23" s="53">
        <v>3380.0</v>
      </c>
      <c r="AC23" s="55"/>
      <c r="AD23" s="55"/>
      <c r="AE23" s="36"/>
    </row>
    <row r="24" ht="21.0" customHeight="1">
      <c r="A24" s="84"/>
      <c r="B24" s="85" t="s">
        <v>59</v>
      </c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6"/>
      <c r="V24" s="86"/>
      <c r="W24" s="86"/>
      <c r="X24" s="86"/>
      <c r="Y24" s="86"/>
      <c r="Z24" s="86"/>
      <c r="AA24" s="88"/>
      <c r="AB24" s="36"/>
      <c r="AC24" s="55"/>
      <c r="AD24" s="55"/>
      <c r="AE24" s="36"/>
    </row>
    <row r="25">
      <c r="A25" s="89" t="s">
        <v>60</v>
      </c>
      <c r="B25" s="90" t="s">
        <v>27</v>
      </c>
      <c r="C25" s="91">
        <v>2.0</v>
      </c>
      <c r="D25" s="92" t="s">
        <v>28</v>
      </c>
      <c r="E25" s="93">
        <v>1846.05</v>
      </c>
      <c r="F25" s="93">
        <v>4500.0</v>
      </c>
      <c r="G25" s="93">
        <v>1875.0</v>
      </c>
      <c r="H25" s="93">
        <v>1729.0</v>
      </c>
      <c r="I25" s="93"/>
      <c r="J25" s="93">
        <v>1750.0</v>
      </c>
      <c r="K25" s="93">
        <v>1541.5</v>
      </c>
      <c r="L25" s="95"/>
      <c r="M25" s="96"/>
      <c r="N25" s="96"/>
      <c r="O25" s="96"/>
      <c r="P25" s="96"/>
      <c r="Q25" s="96"/>
      <c r="R25" s="96"/>
      <c r="S25" s="96"/>
      <c r="T25" s="96"/>
      <c r="U25" s="97"/>
      <c r="V25" s="98"/>
      <c r="W25" s="99"/>
      <c r="X25" s="100">
        <f t="shared" ref="X25:X38" si="5">IF(SUM(E25:M25)&gt;0,ROUND(AVERAGE(E25:M25),2),"")</f>
        <v>2206.93</v>
      </c>
      <c r="Y25" s="100">
        <f t="shared" ref="Y25:Y38" si="6">IF(COUNTA(E25:M25)=1,X25,(IF(SUM(E25:M25)&gt;0,ROUND(STDEV(E25:M25),2),"")))</f>
        <v>1129.48</v>
      </c>
      <c r="Z25" s="101">
        <f t="shared" ref="Z25:Z38" si="7">IF(SUM(X25:Y25)&gt;0,X25-Y25,"")</f>
        <v>1077.45</v>
      </c>
      <c r="AA25" s="101">
        <f t="shared" ref="AA25:AA38" si="8">IF(SUM(X25:Y25)&gt;0,SUM(X25:Y25),"")</f>
        <v>3336.41</v>
      </c>
      <c r="AB25" s="53">
        <v>1880.0</v>
      </c>
      <c r="AC25" s="55"/>
      <c r="AD25" s="55"/>
      <c r="AE25" s="36"/>
    </row>
    <row r="26">
      <c r="A26" s="102" t="s">
        <v>61</v>
      </c>
      <c r="B26" s="103" t="s">
        <v>62</v>
      </c>
      <c r="C26" s="43">
        <v>2.0</v>
      </c>
      <c r="D26" s="44" t="s">
        <v>28</v>
      </c>
      <c r="E26" s="45">
        <v>2165.52</v>
      </c>
      <c r="F26" s="45">
        <v>3000.0</v>
      </c>
      <c r="G26" s="45"/>
      <c r="H26" s="46"/>
      <c r="I26" s="46"/>
      <c r="J26" s="45">
        <v>640.0</v>
      </c>
      <c r="K26" s="45">
        <v>835.0</v>
      </c>
      <c r="L26" s="46"/>
      <c r="M26" s="47"/>
      <c r="N26" s="47"/>
      <c r="O26" s="47"/>
      <c r="P26" s="47"/>
      <c r="Q26" s="47"/>
      <c r="R26" s="47"/>
      <c r="S26" s="47"/>
      <c r="T26" s="47"/>
      <c r="U26" s="104"/>
      <c r="V26" s="73"/>
      <c r="W26" s="105"/>
      <c r="X26" s="51">
        <f t="shared" si="5"/>
        <v>1660.13</v>
      </c>
      <c r="Y26" s="51">
        <f t="shared" si="6"/>
        <v>1121.33</v>
      </c>
      <c r="Z26" s="52">
        <f t="shared" si="7"/>
        <v>538.8</v>
      </c>
      <c r="AA26" s="52">
        <f t="shared" si="8"/>
        <v>2781.46</v>
      </c>
      <c r="AB26" s="53">
        <v>500.0</v>
      </c>
      <c r="AC26" s="55"/>
      <c r="AD26" s="55"/>
      <c r="AE26" s="36"/>
    </row>
    <row r="27">
      <c r="A27" s="106" t="s">
        <v>63</v>
      </c>
      <c r="B27" s="107" t="s">
        <v>32</v>
      </c>
      <c r="C27" s="59">
        <v>4.0</v>
      </c>
      <c r="D27" s="60" t="s">
        <v>28</v>
      </c>
      <c r="E27" s="61">
        <v>2136.55</v>
      </c>
      <c r="F27" s="61">
        <v>6300.0</v>
      </c>
      <c r="G27" s="61">
        <v>2890.0</v>
      </c>
      <c r="H27" s="61">
        <v>2989.0</v>
      </c>
      <c r="I27" s="61"/>
      <c r="J27" s="61">
        <v>2457.11</v>
      </c>
      <c r="K27" s="61">
        <v>2320.0</v>
      </c>
      <c r="L27" s="62"/>
      <c r="M27" s="63"/>
      <c r="N27" s="108"/>
      <c r="O27" s="108"/>
      <c r="P27" s="108"/>
      <c r="Q27" s="108"/>
      <c r="R27" s="108"/>
      <c r="S27" s="108"/>
      <c r="T27" s="108"/>
      <c r="U27" s="109"/>
      <c r="V27" s="110"/>
      <c r="W27" s="111"/>
      <c r="X27" s="67">
        <f t="shared" si="5"/>
        <v>3182.11</v>
      </c>
      <c r="Y27" s="67">
        <f t="shared" si="6"/>
        <v>1562.43</v>
      </c>
      <c r="Z27" s="68">
        <f t="shared" si="7"/>
        <v>1619.68</v>
      </c>
      <c r="AA27" s="68">
        <f t="shared" si="8"/>
        <v>4744.54</v>
      </c>
      <c r="AB27" s="53">
        <v>2480.0</v>
      </c>
      <c r="AC27" s="55"/>
      <c r="AD27" s="55"/>
      <c r="AE27" s="36"/>
    </row>
    <row r="28">
      <c r="A28" s="106" t="s">
        <v>64</v>
      </c>
      <c r="B28" s="112" t="s">
        <v>65</v>
      </c>
      <c r="C28" s="59">
        <v>4.0</v>
      </c>
      <c r="D28" s="60" t="s">
        <v>28</v>
      </c>
      <c r="E28" s="61">
        <v>2165.52</v>
      </c>
      <c r="F28" s="61">
        <v>4000.0</v>
      </c>
      <c r="G28" s="61"/>
      <c r="H28" s="62"/>
      <c r="I28" s="62"/>
      <c r="J28" s="61">
        <v>750.0</v>
      </c>
      <c r="K28" s="61">
        <v>835.0</v>
      </c>
      <c r="L28" s="62"/>
      <c r="M28" s="63"/>
      <c r="N28" s="108"/>
      <c r="O28" s="108"/>
      <c r="P28" s="108"/>
      <c r="Q28" s="108"/>
      <c r="R28" s="108"/>
      <c r="S28" s="108"/>
      <c r="T28" s="108"/>
      <c r="U28" s="109"/>
      <c r="V28" s="110"/>
      <c r="W28" s="111"/>
      <c r="X28" s="67">
        <f t="shared" si="5"/>
        <v>1937.63</v>
      </c>
      <c r="Y28" s="67">
        <f t="shared" si="6"/>
        <v>1520.04</v>
      </c>
      <c r="Z28" s="68">
        <f t="shared" si="7"/>
        <v>417.59</v>
      </c>
      <c r="AA28" s="68">
        <f t="shared" si="8"/>
        <v>3457.67</v>
      </c>
      <c r="AB28" s="53">
        <v>500.0</v>
      </c>
      <c r="AC28" s="55"/>
      <c r="AD28" s="55"/>
      <c r="AE28" s="36"/>
    </row>
    <row r="29">
      <c r="A29" s="102" t="s">
        <v>66</v>
      </c>
      <c r="B29" s="113" t="s">
        <v>40</v>
      </c>
      <c r="C29" s="43">
        <v>8.0</v>
      </c>
      <c r="D29" s="44" t="s">
        <v>28</v>
      </c>
      <c r="E29" s="114">
        <v>5685.61</v>
      </c>
      <c r="F29" s="114">
        <v>10000.0</v>
      </c>
      <c r="G29" s="45">
        <v>6450.0</v>
      </c>
      <c r="H29" s="46"/>
      <c r="I29" s="45"/>
      <c r="J29" s="45">
        <v>7500.0</v>
      </c>
      <c r="K29" s="45">
        <v>3450.0</v>
      </c>
      <c r="L29" s="46"/>
      <c r="M29" s="47"/>
      <c r="N29" s="47"/>
      <c r="O29" s="47"/>
      <c r="P29" s="47"/>
      <c r="Q29" s="47"/>
      <c r="R29" s="47"/>
      <c r="S29" s="47"/>
      <c r="T29" s="47"/>
      <c r="U29" s="104"/>
      <c r="V29" s="73"/>
      <c r="W29" s="105"/>
      <c r="X29" s="51">
        <f t="shared" si="5"/>
        <v>6617.12</v>
      </c>
      <c r="Y29" s="51">
        <f t="shared" si="6"/>
        <v>2405.7</v>
      </c>
      <c r="Z29" s="52">
        <f t="shared" si="7"/>
        <v>4211.42</v>
      </c>
      <c r="AA29" s="52">
        <f t="shared" si="8"/>
        <v>9022.82</v>
      </c>
      <c r="AB29" s="53">
        <v>6530.0</v>
      </c>
      <c r="AC29" s="55"/>
      <c r="AD29" s="55"/>
      <c r="AE29" s="36"/>
    </row>
    <row r="30">
      <c r="A30" s="102" t="s">
        <v>67</v>
      </c>
      <c r="B30" s="103" t="s">
        <v>68</v>
      </c>
      <c r="C30" s="43">
        <v>8.0</v>
      </c>
      <c r="D30" s="44" t="s">
        <v>28</v>
      </c>
      <c r="E30" s="114">
        <v>2515.52</v>
      </c>
      <c r="F30" s="114">
        <v>5000.0</v>
      </c>
      <c r="G30" s="45"/>
      <c r="H30" s="46"/>
      <c r="I30" s="46"/>
      <c r="J30" s="45"/>
      <c r="K30" s="45">
        <v>1131.0</v>
      </c>
      <c r="L30" s="46"/>
      <c r="M30" s="47"/>
      <c r="N30" s="47"/>
      <c r="O30" s="47"/>
      <c r="P30" s="47"/>
      <c r="Q30" s="47"/>
      <c r="R30" s="47"/>
      <c r="S30" s="47"/>
      <c r="T30" s="47"/>
      <c r="U30" s="104"/>
      <c r="V30" s="73"/>
      <c r="W30" s="105"/>
      <c r="X30" s="51">
        <f t="shared" si="5"/>
        <v>2882.17</v>
      </c>
      <c r="Y30" s="51">
        <f t="shared" si="6"/>
        <v>1960.39</v>
      </c>
      <c r="Z30" s="52">
        <f t="shared" si="7"/>
        <v>921.78</v>
      </c>
      <c r="AA30" s="52">
        <f t="shared" si="8"/>
        <v>4842.56</v>
      </c>
      <c r="AB30" s="53">
        <v>2058.75</v>
      </c>
      <c r="AC30" s="55"/>
      <c r="AD30" s="55"/>
      <c r="AE30" s="36"/>
    </row>
    <row r="31">
      <c r="A31" s="106" t="s">
        <v>69</v>
      </c>
      <c r="B31" s="107" t="s">
        <v>44</v>
      </c>
      <c r="C31" s="59">
        <v>6.0</v>
      </c>
      <c r="D31" s="60" t="s">
        <v>28</v>
      </c>
      <c r="E31" s="77">
        <v>6459.05</v>
      </c>
      <c r="F31" s="77">
        <v>12000.0</v>
      </c>
      <c r="G31" s="61">
        <v>7650.0</v>
      </c>
      <c r="H31" s="61">
        <v>8299.0</v>
      </c>
      <c r="I31" s="61"/>
      <c r="J31" s="61">
        <v>4231.0</v>
      </c>
      <c r="K31" s="62"/>
      <c r="L31" s="62"/>
      <c r="M31" s="63"/>
      <c r="N31" s="108"/>
      <c r="O31" s="108"/>
      <c r="P31" s="108"/>
      <c r="Q31" s="108"/>
      <c r="R31" s="108"/>
      <c r="S31" s="108"/>
      <c r="T31" s="108"/>
      <c r="U31" s="109"/>
      <c r="V31" s="110"/>
      <c r="W31" s="111"/>
      <c r="X31" s="67">
        <f t="shared" si="5"/>
        <v>7727.81</v>
      </c>
      <c r="Y31" s="67">
        <f t="shared" si="6"/>
        <v>2846.99</v>
      </c>
      <c r="Z31" s="68">
        <f t="shared" si="7"/>
        <v>4880.82</v>
      </c>
      <c r="AA31" s="68">
        <f t="shared" si="8"/>
        <v>10574.8</v>
      </c>
      <c r="AB31" s="53">
        <v>8000.0</v>
      </c>
      <c r="AC31" s="55"/>
      <c r="AD31" s="55"/>
      <c r="AE31" s="36"/>
    </row>
    <row r="32">
      <c r="A32" s="106" t="s">
        <v>70</v>
      </c>
      <c r="B32" s="112" t="s">
        <v>71</v>
      </c>
      <c r="C32" s="59">
        <v>6.0</v>
      </c>
      <c r="D32" s="60" t="s">
        <v>28</v>
      </c>
      <c r="E32" s="77">
        <v>2515.52</v>
      </c>
      <c r="F32" s="77">
        <v>5500.0</v>
      </c>
      <c r="G32" s="62"/>
      <c r="H32" s="62"/>
      <c r="I32" s="62"/>
      <c r="J32" s="61">
        <v>1160.0</v>
      </c>
      <c r="K32" s="61">
        <v>1131.0</v>
      </c>
      <c r="L32" s="62"/>
      <c r="M32" s="63"/>
      <c r="N32" s="108"/>
      <c r="O32" s="108"/>
      <c r="P32" s="108"/>
      <c r="Q32" s="108"/>
      <c r="R32" s="108"/>
      <c r="S32" s="108"/>
      <c r="T32" s="108"/>
      <c r="U32" s="109"/>
      <c r="V32" s="110"/>
      <c r="W32" s="111"/>
      <c r="X32" s="67">
        <f t="shared" si="5"/>
        <v>2576.63</v>
      </c>
      <c r="Y32" s="67">
        <f t="shared" si="6"/>
        <v>2053.17</v>
      </c>
      <c r="Z32" s="68">
        <f t="shared" si="7"/>
        <v>523.46</v>
      </c>
      <c r="AA32" s="68">
        <f t="shared" si="8"/>
        <v>4629.8</v>
      </c>
      <c r="AB32" s="53">
        <v>2600.0</v>
      </c>
      <c r="AC32" s="55"/>
      <c r="AD32" s="55"/>
      <c r="AE32" s="36"/>
    </row>
    <row r="33">
      <c r="A33" s="102" t="s">
        <v>72</v>
      </c>
      <c r="B33" s="113" t="s">
        <v>48</v>
      </c>
      <c r="C33" s="43">
        <v>2.0</v>
      </c>
      <c r="D33" s="44" t="s">
        <v>28</v>
      </c>
      <c r="E33" s="114">
        <v>7276.0</v>
      </c>
      <c r="F33" s="114">
        <v>15000.0</v>
      </c>
      <c r="G33" s="45">
        <v>7590.0</v>
      </c>
      <c r="H33" s="45">
        <v>7799.0</v>
      </c>
      <c r="I33" s="45"/>
      <c r="J33" s="45">
        <v>5200.0</v>
      </c>
      <c r="K33" s="45">
        <v>7763.79</v>
      </c>
      <c r="L33" s="46"/>
      <c r="M33" s="47"/>
      <c r="N33" s="47"/>
      <c r="O33" s="47"/>
      <c r="P33" s="47"/>
      <c r="Q33" s="47"/>
      <c r="R33" s="47"/>
      <c r="S33" s="47"/>
      <c r="T33" s="47"/>
      <c r="U33" s="104"/>
      <c r="V33" s="73"/>
      <c r="W33" s="105"/>
      <c r="X33" s="51">
        <f t="shared" si="5"/>
        <v>8438.13</v>
      </c>
      <c r="Y33" s="51">
        <f t="shared" si="6"/>
        <v>3360.85</v>
      </c>
      <c r="Z33" s="52">
        <f t="shared" si="7"/>
        <v>5077.28</v>
      </c>
      <c r="AA33" s="52">
        <f t="shared" si="8"/>
        <v>11798.98</v>
      </c>
      <c r="AB33" s="53">
        <v>7160.0</v>
      </c>
      <c r="AC33" s="55"/>
      <c r="AD33" s="55"/>
      <c r="AE33" s="36"/>
    </row>
    <row r="34">
      <c r="A34" s="102" t="s">
        <v>73</v>
      </c>
      <c r="B34" s="103" t="s">
        <v>74</v>
      </c>
      <c r="C34" s="43">
        <v>2.0</v>
      </c>
      <c r="D34" s="44" t="s">
        <v>28</v>
      </c>
      <c r="E34" s="114">
        <v>2515.52</v>
      </c>
      <c r="F34" s="114">
        <v>6000.0</v>
      </c>
      <c r="G34" s="46"/>
      <c r="H34" s="46"/>
      <c r="I34" s="46"/>
      <c r="J34" s="46"/>
      <c r="K34" s="45">
        <v>1131.0</v>
      </c>
      <c r="L34" s="46"/>
      <c r="M34" s="47"/>
      <c r="N34" s="47"/>
      <c r="O34" s="47"/>
      <c r="P34" s="47"/>
      <c r="Q34" s="47"/>
      <c r="R34" s="47"/>
      <c r="S34" s="47"/>
      <c r="T34" s="47"/>
      <c r="U34" s="104"/>
      <c r="V34" s="73"/>
      <c r="W34" s="105"/>
      <c r="X34" s="51">
        <f t="shared" si="5"/>
        <v>3215.51</v>
      </c>
      <c r="Y34" s="51">
        <f t="shared" si="6"/>
        <v>2508.84</v>
      </c>
      <c r="Z34" s="52">
        <f t="shared" si="7"/>
        <v>706.67</v>
      </c>
      <c r="AA34" s="52">
        <f t="shared" si="8"/>
        <v>5724.35</v>
      </c>
      <c r="AB34" s="53">
        <v>3200.0</v>
      </c>
      <c r="AC34" s="55"/>
      <c r="AD34" s="55"/>
      <c r="AE34" s="36"/>
    </row>
    <row r="35">
      <c r="A35" s="106" t="s">
        <v>75</v>
      </c>
      <c r="B35" s="107" t="s">
        <v>52</v>
      </c>
      <c r="C35" s="59">
        <v>2.0</v>
      </c>
      <c r="D35" s="60" t="s">
        <v>28</v>
      </c>
      <c r="E35" s="77">
        <v>7456.55</v>
      </c>
      <c r="F35" s="77">
        <v>12000.0</v>
      </c>
      <c r="G35" s="61">
        <v>7500.0</v>
      </c>
      <c r="H35" s="61">
        <v>8089.0</v>
      </c>
      <c r="I35" s="61"/>
      <c r="J35" s="61">
        <v>8228.0</v>
      </c>
      <c r="K35" s="61">
        <v>5680.0</v>
      </c>
      <c r="L35" s="62"/>
      <c r="M35" s="63"/>
      <c r="N35" s="108"/>
      <c r="O35" s="108"/>
      <c r="P35" s="108"/>
      <c r="Q35" s="108"/>
      <c r="R35" s="108"/>
      <c r="S35" s="108"/>
      <c r="T35" s="108"/>
      <c r="U35" s="109"/>
      <c r="V35" s="110"/>
      <c r="W35" s="111"/>
      <c r="X35" s="67">
        <f t="shared" si="5"/>
        <v>8158.93</v>
      </c>
      <c r="Y35" s="67">
        <f t="shared" si="6"/>
        <v>2089.79</v>
      </c>
      <c r="Z35" s="68">
        <f t="shared" si="7"/>
        <v>6069.14</v>
      </c>
      <c r="AA35" s="68">
        <f t="shared" si="8"/>
        <v>10248.72</v>
      </c>
      <c r="AB35" s="53">
        <v>8670.0</v>
      </c>
      <c r="AC35" s="55"/>
      <c r="AD35" s="55"/>
      <c r="AE35" s="36"/>
    </row>
    <row r="36">
      <c r="A36" s="106" t="s">
        <v>76</v>
      </c>
      <c r="B36" s="112" t="s">
        <v>77</v>
      </c>
      <c r="C36" s="59">
        <v>2.0</v>
      </c>
      <c r="D36" s="60" t="s">
        <v>28</v>
      </c>
      <c r="E36" s="77">
        <v>2715.52</v>
      </c>
      <c r="F36" s="77">
        <v>6000.0</v>
      </c>
      <c r="G36" s="62"/>
      <c r="H36" s="62"/>
      <c r="I36" s="61">
        <v>1316.0</v>
      </c>
      <c r="J36" s="61"/>
      <c r="K36" s="62"/>
      <c r="L36" s="62"/>
      <c r="M36" s="63"/>
      <c r="N36" s="108"/>
      <c r="O36" s="108"/>
      <c r="P36" s="108"/>
      <c r="Q36" s="108"/>
      <c r="R36" s="108"/>
      <c r="S36" s="108"/>
      <c r="T36" s="108"/>
      <c r="U36" s="109"/>
      <c r="V36" s="110"/>
      <c r="W36" s="111"/>
      <c r="X36" s="67">
        <f t="shared" si="5"/>
        <v>3343.84</v>
      </c>
      <c r="Y36" s="67">
        <f t="shared" si="6"/>
        <v>2404.38</v>
      </c>
      <c r="Z36" s="68">
        <f t="shared" si="7"/>
        <v>939.46</v>
      </c>
      <c r="AA36" s="68">
        <f t="shared" si="8"/>
        <v>5748.22</v>
      </c>
      <c r="AB36" s="53">
        <v>2400.0</v>
      </c>
      <c r="AC36" s="55"/>
      <c r="AD36" s="55"/>
      <c r="AE36" s="36"/>
    </row>
    <row r="37">
      <c r="A37" s="102" t="s">
        <v>78</v>
      </c>
      <c r="B37" s="113" t="s">
        <v>56</v>
      </c>
      <c r="C37" s="43">
        <v>3.0</v>
      </c>
      <c r="D37" s="44" t="s">
        <v>28</v>
      </c>
      <c r="E37" s="114">
        <v>9879.05</v>
      </c>
      <c r="F37" s="45">
        <v>15000.0</v>
      </c>
      <c r="G37" s="45">
        <v>9950.0</v>
      </c>
      <c r="H37" s="45">
        <v>10299.0</v>
      </c>
      <c r="I37" s="45"/>
      <c r="J37" s="45">
        <v>8688.0</v>
      </c>
      <c r="K37" s="45">
        <v>9780.0</v>
      </c>
      <c r="L37" s="46"/>
      <c r="M37" s="47"/>
      <c r="N37" s="48"/>
      <c r="O37" s="48"/>
      <c r="P37" s="48"/>
      <c r="Q37" s="48"/>
      <c r="R37" s="48"/>
      <c r="S37" s="48"/>
      <c r="T37" s="48"/>
      <c r="U37" s="49"/>
      <c r="V37" s="49"/>
      <c r="W37" s="73"/>
      <c r="X37" s="51">
        <f t="shared" si="5"/>
        <v>10599.34</v>
      </c>
      <c r="Y37" s="51">
        <f t="shared" si="6"/>
        <v>2223.56</v>
      </c>
      <c r="Z37" s="52">
        <f t="shared" si="7"/>
        <v>8375.78</v>
      </c>
      <c r="AA37" s="52">
        <f t="shared" si="8"/>
        <v>12822.9</v>
      </c>
      <c r="AB37" s="53">
        <v>10150.0</v>
      </c>
      <c r="AC37" s="55"/>
      <c r="AD37" s="55"/>
      <c r="AE37" s="36"/>
    </row>
    <row r="38">
      <c r="A38" s="102" t="s">
        <v>79</v>
      </c>
      <c r="B38" s="42" t="s">
        <v>80</v>
      </c>
      <c r="C38" s="43">
        <v>3.0</v>
      </c>
      <c r="D38" s="44" t="s">
        <v>28</v>
      </c>
      <c r="E38" s="114">
        <v>2715.52</v>
      </c>
      <c r="F38" s="45">
        <v>7000.0</v>
      </c>
      <c r="G38" s="116"/>
      <c r="H38" s="116"/>
      <c r="I38" s="117">
        <v>1579.0</v>
      </c>
      <c r="J38" s="117"/>
      <c r="K38" s="116"/>
      <c r="L38" s="116"/>
      <c r="M38" s="120"/>
      <c r="N38" s="121"/>
      <c r="O38" s="121"/>
      <c r="P38" s="121"/>
      <c r="Q38" s="121"/>
      <c r="R38" s="121"/>
      <c r="S38" s="121"/>
      <c r="T38" s="121"/>
      <c r="U38" s="122"/>
      <c r="V38" s="122"/>
      <c r="W38" s="123"/>
      <c r="X38" s="51">
        <f t="shared" si="5"/>
        <v>3764.84</v>
      </c>
      <c r="Y38" s="51">
        <f t="shared" si="6"/>
        <v>2858.78</v>
      </c>
      <c r="Z38" s="52">
        <f t="shared" si="7"/>
        <v>906.06</v>
      </c>
      <c r="AA38" s="52">
        <f t="shared" si="8"/>
        <v>6623.62</v>
      </c>
      <c r="AB38" s="53">
        <v>3200.0</v>
      </c>
      <c r="AC38" s="55"/>
      <c r="AD38" s="55"/>
      <c r="AE38" s="36"/>
    </row>
    <row r="39" ht="18.75" customHeight="1">
      <c r="A39" s="124"/>
      <c r="B39" s="125" t="s">
        <v>81</v>
      </c>
      <c r="C39" s="126"/>
      <c r="D39" s="126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6"/>
      <c r="V39" s="126"/>
      <c r="W39" s="126"/>
      <c r="X39" s="126"/>
      <c r="Y39" s="126"/>
      <c r="Z39" s="126"/>
      <c r="AA39" s="128"/>
      <c r="AB39" s="36"/>
      <c r="AC39" s="55"/>
      <c r="AD39" s="55"/>
      <c r="AE39" s="36"/>
    </row>
    <row r="40">
      <c r="A40" s="89" t="s">
        <v>82</v>
      </c>
      <c r="B40" s="90" t="s">
        <v>27</v>
      </c>
      <c r="C40" s="91">
        <v>2.0</v>
      </c>
      <c r="D40" s="92" t="s">
        <v>28</v>
      </c>
      <c r="E40" s="93">
        <v>1846.05</v>
      </c>
      <c r="F40" s="93">
        <v>4500.0</v>
      </c>
      <c r="G40" s="93">
        <v>1875.0</v>
      </c>
      <c r="H40" s="93">
        <v>1729.0</v>
      </c>
      <c r="I40" s="93"/>
      <c r="J40" s="93">
        <v>1750.0</v>
      </c>
      <c r="K40" s="93">
        <v>1541.5</v>
      </c>
      <c r="L40" s="95"/>
      <c r="M40" s="96"/>
      <c r="N40" s="96"/>
      <c r="O40" s="96"/>
      <c r="P40" s="96"/>
      <c r="Q40" s="96"/>
      <c r="R40" s="96"/>
      <c r="S40" s="96"/>
      <c r="T40" s="96"/>
      <c r="U40" s="97"/>
      <c r="V40" s="98"/>
      <c r="W40" s="99"/>
      <c r="X40" s="100">
        <f t="shared" ref="X40:X53" si="9">IF(SUM(E40:M40)&gt;0,ROUND(AVERAGE(E40:M40),2),"")</f>
        <v>2206.93</v>
      </c>
      <c r="Y40" s="100">
        <f t="shared" ref="Y40:Y53" si="10">IF(COUNTA(E40:M40)=1,X40,(IF(SUM(E40:M40)&gt;0,ROUND(STDEV(E40:M40),2),"")))</f>
        <v>1129.48</v>
      </c>
      <c r="Z40" s="101">
        <f t="shared" ref="Z40:Z53" si="11">IF(SUM(X40:Y40)&gt;0,X40-Y40,"")</f>
        <v>1077.45</v>
      </c>
      <c r="AA40" s="101">
        <f t="shared" ref="AA40:AA53" si="12">IF(SUM(X40:Y40)&gt;0,SUM(X40:Y40),"")</f>
        <v>3336.41</v>
      </c>
      <c r="AB40" s="53">
        <v>1889.0</v>
      </c>
      <c r="AC40" s="55"/>
      <c r="AD40" s="55"/>
      <c r="AE40" s="36"/>
    </row>
    <row r="41">
      <c r="A41" s="102" t="s">
        <v>83</v>
      </c>
      <c r="B41" s="103" t="s">
        <v>84</v>
      </c>
      <c r="C41" s="43">
        <v>2.0</v>
      </c>
      <c r="D41" s="44" t="s">
        <v>28</v>
      </c>
      <c r="E41" s="45">
        <v>2123.52</v>
      </c>
      <c r="F41" s="45">
        <v>3000.0</v>
      </c>
      <c r="G41" s="45"/>
      <c r="H41" s="46"/>
      <c r="I41" s="46"/>
      <c r="J41" s="45">
        <v>640.0</v>
      </c>
      <c r="K41" s="45">
        <v>835.0</v>
      </c>
      <c r="L41" s="46"/>
      <c r="M41" s="47"/>
      <c r="N41" s="47"/>
      <c r="O41" s="47"/>
      <c r="P41" s="47"/>
      <c r="Q41" s="47"/>
      <c r="R41" s="47"/>
      <c r="S41" s="47"/>
      <c r="T41" s="47"/>
      <c r="U41" s="104"/>
      <c r="V41" s="73"/>
      <c r="W41" s="105"/>
      <c r="X41" s="51">
        <f t="shared" si="9"/>
        <v>1649.63</v>
      </c>
      <c r="Y41" s="51">
        <f t="shared" si="10"/>
        <v>1115.2</v>
      </c>
      <c r="Z41" s="52">
        <f t="shared" si="11"/>
        <v>534.43</v>
      </c>
      <c r="AA41" s="52">
        <f t="shared" si="12"/>
        <v>2764.83</v>
      </c>
      <c r="AB41" s="53">
        <v>600.0</v>
      </c>
      <c r="AC41" s="55"/>
      <c r="AD41" s="55"/>
      <c r="AE41" s="36"/>
    </row>
    <row r="42">
      <c r="A42" s="106" t="s">
        <v>85</v>
      </c>
      <c r="B42" s="107" t="s">
        <v>32</v>
      </c>
      <c r="C42" s="59">
        <v>6.0</v>
      </c>
      <c r="D42" s="60" t="s">
        <v>28</v>
      </c>
      <c r="E42" s="61">
        <v>2136.55</v>
      </c>
      <c r="F42" s="61">
        <v>6300.0</v>
      </c>
      <c r="G42" s="61">
        <v>2890.0</v>
      </c>
      <c r="H42" s="61">
        <v>2989.0</v>
      </c>
      <c r="I42" s="61"/>
      <c r="J42" s="61">
        <v>2457.11</v>
      </c>
      <c r="K42" s="61">
        <v>2320.0</v>
      </c>
      <c r="L42" s="62"/>
      <c r="M42" s="63"/>
      <c r="N42" s="108"/>
      <c r="O42" s="108"/>
      <c r="P42" s="108"/>
      <c r="Q42" s="108"/>
      <c r="R42" s="108"/>
      <c r="S42" s="108"/>
      <c r="T42" s="108"/>
      <c r="U42" s="109"/>
      <c r="V42" s="110"/>
      <c r="W42" s="111"/>
      <c r="X42" s="67">
        <f t="shared" si="9"/>
        <v>3182.11</v>
      </c>
      <c r="Y42" s="67">
        <f t="shared" si="10"/>
        <v>1562.43</v>
      </c>
      <c r="Z42" s="68">
        <f t="shared" si="11"/>
        <v>1619.68</v>
      </c>
      <c r="AA42" s="68">
        <f t="shared" si="12"/>
        <v>4744.54</v>
      </c>
      <c r="AB42" s="53">
        <v>2488.0</v>
      </c>
      <c r="AC42" s="55"/>
      <c r="AD42" s="55"/>
      <c r="AE42" s="36"/>
    </row>
    <row r="43">
      <c r="A43" s="106" t="s">
        <v>86</v>
      </c>
      <c r="B43" s="112" t="s">
        <v>87</v>
      </c>
      <c r="C43" s="59">
        <v>6.0</v>
      </c>
      <c r="D43" s="60" t="s">
        <v>28</v>
      </c>
      <c r="E43" s="61">
        <v>2123.52</v>
      </c>
      <c r="F43" s="61">
        <v>4000.0</v>
      </c>
      <c r="G43" s="61"/>
      <c r="H43" s="62"/>
      <c r="I43" s="62"/>
      <c r="J43" s="61">
        <v>750.0</v>
      </c>
      <c r="K43" s="61">
        <v>835.0</v>
      </c>
      <c r="L43" s="62"/>
      <c r="M43" s="63"/>
      <c r="N43" s="108"/>
      <c r="O43" s="108"/>
      <c r="P43" s="108"/>
      <c r="Q43" s="108"/>
      <c r="R43" s="108"/>
      <c r="S43" s="108"/>
      <c r="T43" s="108"/>
      <c r="U43" s="109"/>
      <c r="V43" s="110"/>
      <c r="W43" s="111"/>
      <c r="X43" s="67">
        <f t="shared" si="9"/>
        <v>1927.13</v>
      </c>
      <c r="Y43" s="67">
        <f t="shared" si="10"/>
        <v>1518.08</v>
      </c>
      <c r="Z43" s="68">
        <f t="shared" si="11"/>
        <v>409.05</v>
      </c>
      <c r="AA43" s="68">
        <f t="shared" si="12"/>
        <v>3445.21</v>
      </c>
      <c r="AB43" s="53">
        <v>600.0</v>
      </c>
      <c r="AC43" s="55"/>
      <c r="AD43" s="55"/>
      <c r="AE43" s="36"/>
    </row>
    <row r="44">
      <c r="A44" s="102" t="s">
        <v>88</v>
      </c>
      <c r="B44" s="113" t="s">
        <v>40</v>
      </c>
      <c r="C44" s="43">
        <v>6.0</v>
      </c>
      <c r="D44" s="44" t="s">
        <v>28</v>
      </c>
      <c r="E44" s="114">
        <v>5685.61</v>
      </c>
      <c r="F44" s="114">
        <v>10000.0</v>
      </c>
      <c r="G44" s="45">
        <v>6450.0</v>
      </c>
      <c r="H44" s="46"/>
      <c r="I44" s="45"/>
      <c r="J44" s="45">
        <v>7500.0</v>
      </c>
      <c r="K44" s="45">
        <v>3450.0</v>
      </c>
      <c r="L44" s="46"/>
      <c r="M44" s="47"/>
      <c r="N44" s="47"/>
      <c r="O44" s="47"/>
      <c r="P44" s="47"/>
      <c r="Q44" s="47"/>
      <c r="R44" s="47"/>
      <c r="S44" s="47"/>
      <c r="T44" s="47"/>
      <c r="U44" s="104"/>
      <c r="V44" s="73"/>
      <c r="W44" s="105"/>
      <c r="X44" s="51">
        <f t="shared" si="9"/>
        <v>6617.12</v>
      </c>
      <c r="Y44" s="51">
        <f t="shared" si="10"/>
        <v>2405.7</v>
      </c>
      <c r="Z44" s="52">
        <f t="shared" si="11"/>
        <v>4211.42</v>
      </c>
      <c r="AA44" s="52">
        <f t="shared" si="12"/>
        <v>9022.82</v>
      </c>
      <c r="AB44" s="53">
        <v>6539.0</v>
      </c>
      <c r="AC44" s="55"/>
      <c r="AD44" s="55"/>
      <c r="AE44" s="36"/>
    </row>
    <row r="45">
      <c r="A45" s="102" t="s">
        <v>89</v>
      </c>
      <c r="B45" s="103" t="s">
        <v>90</v>
      </c>
      <c r="C45" s="43">
        <v>6.0</v>
      </c>
      <c r="D45" s="44" t="s">
        <v>28</v>
      </c>
      <c r="E45" s="114">
        <v>2473.52</v>
      </c>
      <c r="F45" s="114">
        <v>5000.0</v>
      </c>
      <c r="G45" s="45"/>
      <c r="H45" s="46"/>
      <c r="I45" s="46"/>
      <c r="J45" s="45"/>
      <c r="K45" s="45">
        <v>1131.0</v>
      </c>
      <c r="L45" s="46"/>
      <c r="M45" s="47"/>
      <c r="N45" s="47"/>
      <c r="O45" s="47"/>
      <c r="P45" s="47"/>
      <c r="Q45" s="47"/>
      <c r="R45" s="47"/>
      <c r="S45" s="47"/>
      <c r="T45" s="47"/>
      <c r="U45" s="104"/>
      <c r="V45" s="73"/>
      <c r="W45" s="105"/>
      <c r="X45" s="51">
        <f t="shared" si="9"/>
        <v>2868.17</v>
      </c>
      <c r="Y45" s="51">
        <f t="shared" si="10"/>
        <v>1964.46</v>
      </c>
      <c r="Z45" s="52">
        <f t="shared" si="11"/>
        <v>903.71</v>
      </c>
      <c r="AA45" s="52">
        <f t="shared" si="12"/>
        <v>4832.63</v>
      </c>
      <c r="AB45" s="53">
        <v>2150.0</v>
      </c>
      <c r="AC45" s="55"/>
      <c r="AD45" s="55"/>
      <c r="AE45" s="36"/>
    </row>
    <row r="46">
      <c r="A46" s="106" t="s">
        <v>91</v>
      </c>
      <c r="B46" s="107" t="s">
        <v>44</v>
      </c>
      <c r="C46" s="59">
        <v>5.0</v>
      </c>
      <c r="D46" s="60" t="s">
        <v>28</v>
      </c>
      <c r="E46" s="77">
        <v>6459.05</v>
      </c>
      <c r="F46" s="77">
        <v>12000.0</v>
      </c>
      <c r="G46" s="61">
        <v>7650.0</v>
      </c>
      <c r="H46" s="61">
        <v>8299.0</v>
      </c>
      <c r="I46" s="61"/>
      <c r="J46" s="61">
        <v>4231.0</v>
      </c>
      <c r="K46" s="62"/>
      <c r="L46" s="62"/>
      <c r="M46" s="63"/>
      <c r="N46" s="108"/>
      <c r="O46" s="108"/>
      <c r="P46" s="108"/>
      <c r="Q46" s="108"/>
      <c r="R46" s="108"/>
      <c r="S46" s="108"/>
      <c r="T46" s="108"/>
      <c r="U46" s="109"/>
      <c r="V46" s="110"/>
      <c r="W46" s="111"/>
      <c r="X46" s="67">
        <f t="shared" si="9"/>
        <v>7727.81</v>
      </c>
      <c r="Y46" s="67">
        <f t="shared" si="10"/>
        <v>2846.99</v>
      </c>
      <c r="Z46" s="68">
        <f t="shared" si="11"/>
        <v>4880.82</v>
      </c>
      <c r="AA46" s="68">
        <f t="shared" si="12"/>
        <v>10574.8</v>
      </c>
      <c r="AB46" s="53">
        <v>8085.0</v>
      </c>
      <c r="AC46" s="55"/>
      <c r="AD46" s="55"/>
      <c r="AE46" s="36"/>
    </row>
    <row r="47">
      <c r="A47" s="106" t="s">
        <v>92</v>
      </c>
      <c r="B47" s="112" t="s">
        <v>93</v>
      </c>
      <c r="C47" s="59">
        <v>5.0</v>
      </c>
      <c r="D47" s="60" t="s">
        <v>28</v>
      </c>
      <c r="E47" s="77">
        <v>2473.52</v>
      </c>
      <c r="F47" s="77">
        <v>5500.0</v>
      </c>
      <c r="G47" s="62"/>
      <c r="H47" s="62"/>
      <c r="I47" s="62"/>
      <c r="J47" s="61">
        <v>1160.0</v>
      </c>
      <c r="K47" s="61">
        <v>1131.0</v>
      </c>
      <c r="L47" s="62"/>
      <c r="M47" s="63"/>
      <c r="N47" s="108"/>
      <c r="O47" s="108"/>
      <c r="P47" s="108"/>
      <c r="Q47" s="108"/>
      <c r="R47" s="108"/>
      <c r="S47" s="108"/>
      <c r="T47" s="108"/>
      <c r="U47" s="109"/>
      <c r="V47" s="110"/>
      <c r="W47" s="111"/>
      <c r="X47" s="67">
        <f t="shared" si="9"/>
        <v>2566.13</v>
      </c>
      <c r="Y47" s="67">
        <f t="shared" si="10"/>
        <v>2053.69</v>
      </c>
      <c r="Z47" s="68">
        <f t="shared" si="11"/>
        <v>512.44</v>
      </c>
      <c r="AA47" s="68">
        <f t="shared" si="12"/>
        <v>4619.82</v>
      </c>
      <c r="AB47" s="53">
        <v>2680.0</v>
      </c>
      <c r="AC47" s="55"/>
      <c r="AD47" s="55"/>
      <c r="AE47" s="36"/>
    </row>
    <row r="48">
      <c r="A48" s="102" t="s">
        <v>94</v>
      </c>
      <c r="B48" s="113" t="s">
        <v>48</v>
      </c>
      <c r="C48" s="43">
        <v>2.0</v>
      </c>
      <c r="D48" s="44" t="s">
        <v>28</v>
      </c>
      <c r="E48" s="114">
        <v>7276.0</v>
      </c>
      <c r="F48" s="114">
        <v>15000.0</v>
      </c>
      <c r="G48" s="45">
        <v>7590.0</v>
      </c>
      <c r="H48" s="45">
        <v>7799.0</v>
      </c>
      <c r="I48" s="45"/>
      <c r="J48" s="45">
        <v>5200.0</v>
      </c>
      <c r="K48" s="45">
        <v>7763.79</v>
      </c>
      <c r="L48" s="46"/>
      <c r="M48" s="47"/>
      <c r="N48" s="47"/>
      <c r="O48" s="47"/>
      <c r="P48" s="47"/>
      <c r="Q48" s="47"/>
      <c r="R48" s="47"/>
      <c r="S48" s="47"/>
      <c r="T48" s="47"/>
      <c r="U48" s="104"/>
      <c r="V48" s="73"/>
      <c r="W48" s="105"/>
      <c r="X48" s="51">
        <f t="shared" si="9"/>
        <v>8438.13</v>
      </c>
      <c r="Y48" s="51">
        <f t="shared" si="10"/>
        <v>3360.85</v>
      </c>
      <c r="Z48" s="52">
        <f t="shared" si="11"/>
        <v>5077.28</v>
      </c>
      <c r="AA48" s="52">
        <f t="shared" si="12"/>
        <v>11798.98</v>
      </c>
      <c r="AB48" s="53">
        <v>7169.0</v>
      </c>
      <c r="AC48" s="55"/>
      <c r="AD48" s="55"/>
      <c r="AE48" s="36"/>
    </row>
    <row r="49">
      <c r="A49" s="102" t="s">
        <v>95</v>
      </c>
      <c r="B49" s="103" t="s">
        <v>96</v>
      </c>
      <c r="C49" s="43">
        <v>2.0</v>
      </c>
      <c r="D49" s="44" t="s">
        <v>28</v>
      </c>
      <c r="E49" s="114">
        <v>2473.52</v>
      </c>
      <c r="F49" s="114">
        <v>6000.0</v>
      </c>
      <c r="G49" s="46"/>
      <c r="H49" s="46"/>
      <c r="I49" s="46"/>
      <c r="J49" s="46"/>
      <c r="K49" s="45">
        <v>1131.0</v>
      </c>
      <c r="L49" s="46"/>
      <c r="M49" s="47"/>
      <c r="N49" s="47"/>
      <c r="O49" s="47"/>
      <c r="P49" s="47"/>
      <c r="Q49" s="47"/>
      <c r="R49" s="47"/>
      <c r="S49" s="47"/>
      <c r="T49" s="47"/>
      <c r="U49" s="104"/>
      <c r="V49" s="73"/>
      <c r="W49" s="105"/>
      <c r="X49" s="51">
        <f t="shared" si="9"/>
        <v>3201.51</v>
      </c>
      <c r="Y49" s="51">
        <f t="shared" si="10"/>
        <v>2514.81</v>
      </c>
      <c r="Z49" s="52">
        <f t="shared" si="11"/>
        <v>686.7</v>
      </c>
      <c r="AA49" s="52">
        <f t="shared" si="12"/>
        <v>5716.32</v>
      </c>
      <c r="AB49" s="53">
        <v>3180.0</v>
      </c>
      <c r="AC49" s="55"/>
      <c r="AD49" s="55"/>
      <c r="AE49" s="36"/>
    </row>
    <row r="50">
      <c r="A50" s="106" t="s">
        <v>97</v>
      </c>
      <c r="B50" s="107" t="s">
        <v>52</v>
      </c>
      <c r="C50" s="59">
        <v>2.0</v>
      </c>
      <c r="D50" s="60" t="s">
        <v>28</v>
      </c>
      <c r="E50" s="77">
        <v>7456.55</v>
      </c>
      <c r="F50" s="77">
        <v>12000.0</v>
      </c>
      <c r="G50" s="61">
        <v>7500.0</v>
      </c>
      <c r="H50" s="61">
        <v>8089.0</v>
      </c>
      <c r="I50" s="61"/>
      <c r="J50" s="61">
        <v>8228.0</v>
      </c>
      <c r="K50" s="61">
        <v>5680.0</v>
      </c>
      <c r="L50" s="62"/>
      <c r="M50" s="63"/>
      <c r="N50" s="108"/>
      <c r="O50" s="108"/>
      <c r="P50" s="108"/>
      <c r="Q50" s="108"/>
      <c r="R50" s="108"/>
      <c r="S50" s="108"/>
      <c r="T50" s="108"/>
      <c r="U50" s="109"/>
      <c r="V50" s="110"/>
      <c r="W50" s="111"/>
      <c r="X50" s="67">
        <f t="shared" si="9"/>
        <v>8158.93</v>
      </c>
      <c r="Y50" s="67">
        <f t="shared" si="10"/>
        <v>2089.79</v>
      </c>
      <c r="Z50" s="68">
        <f t="shared" si="11"/>
        <v>6069.14</v>
      </c>
      <c r="AA50" s="68">
        <f t="shared" si="12"/>
        <v>10248.72</v>
      </c>
      <c r="AB50" s="53">
        <v>8677.0</v>
      </c>
      <c r="AC50" s="55"/>
      <c r="AD50" s="55"/>
      <c r="AE50" s="36"/>
    </row>
    <row r="51">
      <c r="A51" s="106" t="s">
        <v>98</v>
      </c>
      <c r="B51" s="129" t="s">
        <v>99</v>
      </c>
      <c r="C51" s="75">
        <v>2.0</v>
      </c>
      <c r="D51" s="60" t="s">
        <v>28</v>
      </c>
      <c r="E51" s="77">
        <v>2673.52</v>
      </c>
      <c r="F51" s="77">
        <v>6000.0</v>
      </c>
      <c r="G51" s="62"/>
      <c r="H51" s="62"/>
      <c r="I51" s="61">
        <v>1316.0</v>
      </c>
      <c r="J51" s="61"/>
      <c r="K51" s="62"/>
      <c r="L51" s="79"/>
      <c r="M51" s="80"/>
      <c r="N51" s="80"/>
      <c r="O51" s="80"/>
      <c r="P51" s="80"/>
      <c r="Q51" s="80"/>
      <c r="R51" s="80"/>
      <c r="S51" s="80"/>
      <c r="T51" s="80"/>
      <c r="U51" s="130"/>
      <c r="V51" s="83"/>
      <c r="W51" s="131"/>
      <c r="X51" s="67">
        <f t="shared" si="9"/>
        <v>3329.84</v>
      </c>
      <c r="Y51" s="67">
        <f t="shared" si="10"/>
        <v>2409.99</v>
      </c>
      <c r="Z51" s="68">
        <f t="shared" si="11"/>
        <v>919.85</v>
      </c>
      <c r="AA51" s="68">
        <f t="shared" si="12"/>
        <v>5739.83</v>
      </c>
      <c r="AB51" s="53">
        <v>2180.0</v>
      </c>
      <c r="AC51" s="55"/>
      <c r="AD51" s="55"/>
      <c r="AE51" s="36"/>
    </row>
    <row r="52">
      <c r="A52" s="102" t="s">
        <v>100</v>
      </c>
      <c r="B52" s="113" t="s">
        <v>56</v>
      </c>
      <c r="C52" s="43">
        <v>4.0</v>
      </c>
      <c r="D52" s="44" t="s">
        <v>28</v>
      </c>
      <c r="E52" s="114">
        <v>9879.05</v>
      </c>
      <c r="F52" s="45">
        <v>15000.0</v>
      </c>
      <c r="G52" s="45">
        <v>9950.0</v>
      </c>
      <c r="H52" s="45">
        <v>10299.0</v>
      </c>
      <c r="I52" s="45"/>
      <c r="J52" s="45">
        <v>8688.0</v>
      </c>
      <c r="K52" s="45">
        <v>9780.0</v>
      </c>
      <c r="L52" s="46"/>
      <c r="M52" s="47"/>
      <c r="N52" s="48"/>
      <c r="O52" s="48"/>
      <c r="P52" s="48"/>
      <c r="Q52" s="48"/>
      <c r="R52" s="48"/>
      <c r="S52" s="48"/>
      <c r="T52" s="48"/>
      <c r="U52" s="49"/>
      <c r="V52" s="49"/>
      <c r="W52" s="73"/>
      <c r="X52" s="51">
        <f t="shared" si="9"/>
        <v>10599.34</v>
      </c>
      <c r="Y52" s="51">
        <f t="shared" si="10"/>
        <v>2223.56</v>
      </c>
      <c r="Z52" s="52">
        <f t="shared" si="11"/>
        <v>8375.78</v>
      </c>
      <c r="AA52" s="52">
        <f t="shared" si="12"/>
        <v>12822.9</v>
      </c>
      <c r="AB52" s="53">
        <v>10163.0</v>
      </c>
      <c r="AC52" s="55"/>
      <c r="AD52" s="55"/>
      <c r="AE52" s="36"/>
    </row>
    <row r="53">
      <c r="A53" s="132" t="s">
        <v>101</v>
      </c>
      <c r="B53" s="103" t="s">
        <v>102</v>
      </c>
      <c r="C53" s="43">
        <v>4.0</v>
      </c>
      <c r="D53" s="44" t="s">
        <v>28</v>
      </c>
      <c r="E53" s="114">
        <v>2673.52</v>
      </c>
      <c r="F53" s="45">
        <v>7000.0</v>
      </c>
      <c r="G53" s="116"/>
      <c r="H53" s="116"/>
      <c r="I53" s="117">
        <v>1579.0</v>
      </c>
      <c r="J53" s="117"/>
      <c r="K53" s="116"/>
      <c r="L53" s="116"/>
      <c r="M53" s="120"/>
      <c r="N53" s="121"/>
      <c r="O53" s="121"/>
      <c r="P53" s="121"/>
      <c r="Q53" s="121"/>
      <c r="R53" s="121"/>
      <c r="S53" s="121"/>
      <c r="T53" s="121"/>
      <c r="U53" s="122"/>
      <c r="V53" s="122"/>
      <c r="W53" s="123"/>
      <c r="X53" s="51">
        <f t="shared" si="9"/>
        <v>3750.84</v>
      </c>
      <c r="Y53" s="51">
        <f t="shared" si="10"/>
        <v>2866.58</v>
      </c>
      <c r="Z53" s="52">
        <f t="shared" si="11"/>
        <v>884.26</v>
      </c>
      <c r="AA53" s="52">
        <f t="shared" si="12"/>
        <v>6617.42</v>
      </c>
      <c r="AB53" s="53">
        <v>3367.75</v>
      </c>
      <c r="AC53" s="55"/>
      <c r="AD53" s="55"/>
      <c r="AE53" s="36"/>
    </row>
    <row r="54" ht="18.0" customHeight="1">
      <c r="A54" s="133"/>
      <c r="B54" s="125" t="s">
        <v>103</v>
      </c>
      <c r="C54" s="126"/>
      <c r="D54" s="126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6"/>
      <c r="V54" s="126"/>
      <c r="W54" s="126"/>
      <c r="X54" s="126"/>
      <c r="Y54" s="126"/>
      <c r="Z54" s="126"/>
      <c r="AA54" s="128"/>
      <c r="AB54" s="36"/>
      <c r="AC54" s="55"/>
      <c r="AD54" s="55"/>
      <c r="AE54" s="36"/>
    </row>
    <row r="55">
      <c r="A55" s="89" t="s">
        <v>104</v>
      </c>
      <c r="B55" s="90" t="s">
        <v>27</v>
      </c>
      <c r="C55" s="91">
        <v>3.0</v>
      </c>
      <c r="D55" s="92" t="s">
        <v>28</v>
      </c>
      <c r="E55" s="93">
        <v>1846.05</v>
      </c>
      <c r="F55" s="93">
        <v>4500.0</v>
      </c>
      <c r="G55" s="93">
        <v>1875.0</v>
      </c>
      <c r="H55" s="93">
        <v>1729.0</v>
      </c>
      <c r="I55" s="93"/>
      <c r="J55" s="93">
        <v>1750.0</v>
      </c>
      <c r="K55" s="93">
        <v>1541.5</v>
      </c>
      <c r="L55" s="95"/>
      <c r="M55" s="96"/>
      <c r="N55" s="96"/>
      <c r="O55" s="96"/>
      <c r="P55" s="96"/>
      <c r="Q55" s="96"/>
      <c r="R55" s="96"/>
      <c r="S55" s="96"/>
      <c r="T55" s="96"/>
      <c r="U55" s="97"/>
      <c r="V55" s="98"/>
      <c r="W55" s="99"/>
      <c r="X55" s="100">
        <f t="shared" ref="X55:X68" si="13">IF(SUM(E55:M55)&gt;0,ROUND(AVERAGE(E55:M55),2),"")</f>
        <v>2206.93</v>
      </c>
      <c r="Y55" s="100">
        <f t="shared" ref="Y55:Y68" si="14">IF(COUNTA(E55:M55)=1,X55,(IF(SUM(E55:M55)&gt;0,ROUND(STDEV(E55:M55),2),"")))</f>
        <v>1129.48</v>
      </c>
      <c r="Z55" s="101">
        <f t="shared" ref="Z55:Z68" si="15">IF(SUM(X55:Y55)&gt;0,X55-Y55,"")</f>
        <v>1077.45</v>
      </c>
      <c r="AA55" s="101">
        <f t="shared" ref="AA55:AA68" si="16">IF(SUM(X55:Y55)&gt;0,SUM(X55:Y55),"")</f>
        <v>3336.41</v>
      </c>
      <c r="AB55" s="53">
        <v>1889.0</v>
      </c>
      <c r="AC55" s="55"/>
      <c r="AD55" s="55"/>
      <c r="AE55" s="36"/>
    </row>
    <row r="56">
      <c r="A56" s="102" t="s">
        <v>105</v>
      </c>
      <c r="B56" s="103" t="s">
        <v>106</v>
      </c>
      <c r="C56" s="43">
        <v>3.0</v>
      </c>
      <c r="D56" s="44" t="s">
        <v>28</v>
      </c>
      <c r="E56" s="45">
        <v>2231.28</v>
      </c>
      <c r="F56" s="45">
        <v>3000.0</v>
      </c>
      <c r="G56" s="45"/>
      <c r="H56" s="46"/>
      <c r="I56" s="46"/>
      <c r="J56" s="45">
        <v>640.0</v>
      </c>
      <c r="K56" s="45">
        <v>835.0</v>
      </c>
      <c r="L56" s="46"/>
      <c r="M56" s="47"/>
      <c r="N56" s="47"/>
      <c r="O56" s="47"/>
      <c r="P56" s="47"/>
      <c r="Q56" s="47"/>
      <c r="R56" s="47"/>
      <c r="S56" s="47"/>
      <c r="T56" s="47"/>
      <c r="U56" s="104"/>
      <c r="V56" s="73"/>
      <c r="W56" s="105"/>
      <c r="X56" s="51">
        <f t="shared" si="13"/>
        <v>1676.57</v>
      </c>
      <c r="Y56" s="51">
        <f t="shared" si="14"/>
        <v>1131.65</v>
      </c>
      <c r="Z56" s="52">
        <f t="shared" si="15"/>
        <v>544.92</v>
      </c>
      <c r="AA56" s="52">
        <f t="shared" si="16"/>
        <v>2808.22</v>
      </c>
      <c r="AB56" s="53">
        <v>600.0</v>
      </c>
      <c r="AC56" s="55"/>
      <c r="AD56" s="55"/>
      <c r="AE56" s="36"/>
    </row>
    <row r="57">
      <c r="A57" s="106" t="s">
        <v>107</v>
      </c>
      <c r="B57" s="107" t="s">
        <v>32</v>
      </c>
      <c r="C57" s="59">
        <v>5.0</v>
      </c>
      <c r="D57" s="60" t="s">
        <v>28</v>
      </c>
      <c r="E57" s="61">
        <v>2136.55</v>
      </c>
      <c r="F57" s="61">
        <v>6300.0</v>
      </c>
      <c r="G57" s="61">
        <v>2890.0</v>
      </c>
      <c r="H57" s="61">
        <v>2989.0</v>
      </c>
      <c r="I57" s="61"/>
      <c r="J57" s="61">
        <v>2457.11</v>
      </c>
      <c r="K57" s="61">
        <v>2320.0</v>
      </c>
      <c r="L57" s="62"/>
      <c r="M57" s="63"/>
      <c r="N57" s="108"/>
      <c r="O57" s="108"/>
      <c r="P57" s="108"/>
      <c r="Q57" s="108"/>
      <c r="R57" s="108"/>
      <c r="S57" s="108"/>
      <c r="T57" s="108"/>
      <c r="U57" s="109"/>
      <c r="V57" s="110"/>
      <c r="W57" s="111"/>
      <c r="X57" s="67">
        <f t="shared" si="13"/>
        <v>3182.11</v>
      </c>
      <c r="Y57" s="67">
        <f t="shared" si="14"/>
        <v>1562.43</v>
      </c>
      <c r="Z57" s="68">
        <f t="shared" si="15"/>
        <v>1619.68</v>
      </c>
      <c r="AA57" s="68">
        <f t="shared" si="16"/>
        <v>4744.54</v>
      </c>
      <c r="AB57" s="53">
        <v>2488.0</v>
      </c>
      <c r="AC57" s="55"/>
      <c r="AD57" s="55"/>
      <c r="AE57" s="36"/>
    </row>
    <row r="58">
      <c r="A58" s="106" t="s">
        <v>108</v>
      </c>
      <c r="B58" s="112" t="s">
        <v>109</v>
      </c>
      <c r="C58" s="59">
        <v>5.0</v>
      </c>
      <c r="D58" s="60" t="s">
        <v>28</v>
      </c>
      <c r="E58" s="61">
        <v>2231.28</v>
      </c>
      <c r="F58" s="61">
        <v>4000.0</v>
      </c>
      <c r="G58" s="61"/>
      <c r="H58" s="62"/>
      <c r="I58" s="62"/>
      <c r="J58" s="61">
        <v>750.0</v>
      </c>
      <c r="K58" s="61">
        <v>835.0</v>
      </c>
      <c r="L58" s="62"/>
      <c r="M58" s="63"/>
      <c r="N58" s="108"/>
      <c r="O58" s="108"/>
      <c r="P58" s="108"/>
      <c r="Q58" s="108"/>
      <c r="R58" s="108"/>
      <c r="S58" s="108"/>
      <c r="T58" s="108"/>
      <c r="U58" s="109"/>
      <c r="V58" s="110"/>
      <c r="W58" s="111"/>
      <c r="X58" s="67">
        <f t="shared" si="13"/>
        <v>1954.07</v>
      </c>
      <c r="Y58" s="67">
        <f t="shared" si="14"/>
        <v>1523.68</v>
      </c>
      <c r="Z58" s="68">
        <f t="shared" si="15"/>
        <v>430.39</v>
      </c>
      <c r="AA58" s="68">
        <f t="shared" si="16"/>
        <v>3477.75</v>
      </c>
      <c r="AB58" s="53">
        <v>600.0</v>
      </c>
      <c r="AC58" s="55"/>
      <c r="AD58" s="55"/>
      <c r="AE58" s="36"/>
    </row>
    <row r="59">
      <c r="A59" s="102" t="s">
        <v>110</v>
      </c>
      <c r="B59" s="113" t="s">
        <v>40</v>
      </c>
      <c r="C59" s="43">
        <v>5.0</v>
      </c>
      <c r="D59" s="44" t="s">
        <v>28</v>
      </c>
      <c r="E59" s="114">
        <v>5685.61</v>
      </c>
      <c r="F59" s="114">
        <v>10000.0</v>
      </c>
      <c r="G59" s="45">
        <v>6450.0</v>
      </c>
      <c r="H59" s="46"/>
      <c r="I59" s="45"/>
      <c r="J59" s="45">
        <v>7500.0</v>
      </c>
      <c r="K59" s="45">
        <v>3450.0</v>
      </c>
      <c r="L59" s="46"/>
      <c r="M59" s="47"/>
      <c r="N59" s="47"/>
      <c r="O59" s="47"/>
      <c r="P59" s="47"/>
      <c r="Q59" s="47"/>
      <c r="R59" s="47"/>
      <c r="S59" s="47"/>
      <c r="T59" s="47"/>
      <c r="U59" s="104"/>
      <c r="V59" s="73"/>
      <c r="W59" s="105"/>
      <c r="X59" s="51">
        <f t="shared" si="13"/>
        <v>6617.12</v>
      </c>
      <c r="Y59" s="51">
        <f t="shared" si="14"/>
        <v>2405.7</v>
      </c>
      <c r="Z59" s="52">
        <f t="shared" si="15"/>
        <v>4211.42</v>
      </c>
      <c r="AA59" s="52">
        <f t="shared" si="16"/>
        <v>9022.82</v>
      </c>
      <c r="AB59" s="53">
        <v>6539.0</v>
      </c>
      <c r="AC59" s="55"/>
      <c r="AD59" s="55"/>
      <c r="AE59" s="36"/>
    </row>
    <row r="60">
      <c r="A60" s="102" t="s">
        <v>111</v>
      </c>
      <c r="B60" s="103" t="s">
        <v>112</v>
      </c>
      <c r="C60" s="43">
        <v>5.0</v>
      </c>
      <c r="D60" s="44" t="s">
        <v>28</v>
      </c>
      <c r="E60" s="114">
        <v>2581.28</v>
      </c>
      <c r="F60" s="114">
        <v>5000.0</v>
      </c>
      <c r="G60" s="45"/>
      <c r="H60" s="46"/>
      <c r="I60" s="46"/>
      <c r="J60" s="45"/>
      <c r="K60" s="45">
        <v>1131.0</v>
      </c>
      <c r="L60" s="46"/>
      <c r="M60" s="47"/>
      <c r="N60" s="47"/>
      <c r="O60" s="47"/>
      <c r="P60" s="47"/>
      <c r="Q60" s="47"/>
      <c r="R60" s="47"/>
      <c r="S60" s="47"/>
      <c r="T60" s="47"/>
      <c r="U60" s="104"/>
      <c r="V60" s="73"/>
      <c r="W60" s="105"/>
      <c r="X60" s="51">
        <f t="shared" si="13"/>
        <v>2904.09</v>
      </c>
      <c r="Y60" s="51">
        <f t="shared" si="14"/>
        <v>1954.6</v>
      </c>
      <c r="Z60" s="52">
        <f t="shared" si="15"/>
        <v>949.49</v>
      </c>
      <c r="AA60" s="52">
        <f t="shared" si="16"/>
        <v>4858.69</v>
      </c>
      <c r="AB60" s="53">
        <v>2200.0</v>
      </c>
      <c r="AC60" s="55"/>
      <c r="AD60" s="55"/>
      <c r="AE60" s="36"/>
    </row>
    <row r="61">
      <c r="A61" s="106" t="s">
        <v>113</v>
      </c>
      <c r="B61" s="107" t="s">
        <v>44</v>
      </c>
      <c r="C61" s="59">
        <v>6.0</v>
      </c>
      <c r="D61" s="60" t="s">
        <v>28</v>
      </c>
      <c r="E61" s="77">
        <v>6459.05</v>
      </c>
      <c r="F61" s="77">
        <v>12000.0</v>
      </c>
      <c r="G61" s="61">
        <v>7650.0</v>
      </c>
      <c r="H61" s="61">
        <v>8299.0</v>
      </c>
      <c r="I61" s="61"/>
      <c r="J61" s="61">
        <v>4231.0</v>
      </c>
      <c r="K61" s="62"/>
      <c r="L61" s="62"/>
      <c r="M61" s="63"/>
      <c r="N61" s="108"/>
      <c r="O61" s="108"/>
      <c r="P61" s="108"/>
      <c r="Q61" s="108"/>
      <c r="R61" s="108"/>
      <c r="S61" s="108"/>
      <c r="T61" s="108"/>
      <c r="U61" s="109"/>
      <c r="V61" s="110"/>
      <c r="W61" s="111"/>
      <c r="X61" s="67">
        <f t="shared" si="13"/>
        <v>7727.81</v>
      </c>
      <c r="Y61" s="67">
        <f t="shared" si="14"/>
        <v>2846.99</v>
      </c>
      <c r="Z61" s="68">
        <f t="shared" si="15"/>
        <v>4880.82</v>
      </c>
      <c r="AA61" s="68">
        <f t="shared" si="16"/>
        <v>10574.8</v>
      </c>
      <c r="AB61" s="53">
        <v>8085.0</v>
      </c>
      <c r="AC61" s="55"/>
      <c r="AD61" s="55"/>
      <c r="AE61" s="36"/>
    </row>
    <row r="62">
      <c r="A62" s="106" t="s">
        <v>114</v>
      </c>
      <c r="B62" s="112" t="s">
        <v>115</v>
      </c>
      <c r="C62" s="59">
        <v>6.0</v>
      </c>
      <c r="D62" s="60" t="s">
        <v>28</v>
      </c>
      <c r="E62" s="77">
        <v>2581.28</v>
      </c>
      <c r="F62" s="77">
        <v>5500.0</v>
      </c>
      <c r="G62" s="62"/>
      <c r="H62" s="62"/>
      <c r="I62" s="62"/>
      <c r="J62" s="61">
        <v>1160.0</v>
      </c>
      <c r="K62" s="61">
        <v>1131.0</v>
      </c>
      <c r="L62" s="62"/>
      <c r="M62" s="63"/>
      <c r="N62" s="108"/>
      <c r="O62" s="108"/>
      <c r="P62" s="108"/>
      <c r="Q62" s="108"/>
      <c r="R62" s="108"/>
      <c r="S62" s="108"/>
      <c r="T62" s="108"/>
      <c r="U62" s="109"/>
      <c r="V62" s="110"/>
      <c r="W62" s="111"/>
      <c r="X62" s="67">
        <f t="shared" si="13"/>
        <v>2593.07</v>
      </c>
      <c r="Y62" s="67">
        <f t="shared" si="14"/>
        <v>2052.78</v>
      </c>
      <c r="Z62" s="68">
        <f t="shared" si="15"/>
        <v>540.29</v>
      </c>
      <c r="AA62" s="68">
        <f t="shared" si="16"/>
        <v>4645.85</v>
      </c>
      <c r="AB62" s="53">
        <v>2650.0</v>
      </c>
      <c r="AC62" s="55"/>
      <c r="AD62" s="55"/>
      <c r="AE62" s="36"/>
    </row>
    <row r="63">
      <c r="A63" s="102" t="s">
        <v>116</v>
      </c>
      <c r="B63" s="113" t="s">
        <v>48</v>
      </c>
      <c r="C63" s="43">
        <v>3.0</v>
      </c>
      <c r="D63" s="44" t="s">
        <v>28</v>
      </c>
      <c r="E63" s="114">
        <v>7276.0</v>
      </c>
      <c r="F63" s="114">
        <v>15000.0</v>
      </c>
      <c r="G63" s="45">
        <v>7590.0</v>
      </c>
      <c r="H63" s="45">
        <v>7799.0</v>
      </c>
      <c r="I63" s="45"/>
      <c r="J63" s="45">
        <v>5200.0</v>
      </c>
      <c r="K63" s="45">
        <v>7763.79</v>
      </c>
      <c r="L63" s="46"/>
      <c r="M63" s="47"/>
      <c r="N63" s="47"/>
      <c r="O63" s="47"/>
      <c r="P63" s="47"/>
      <c r="Q63" s="47"/>
      <c r="R63" s="47"/>
      <c r="S63" s="47"/>
      <c r="T63" s="47"/>
      <c r="U63" s="104"/>
      <c r="V63" s="73"/>
      <c r="W63" s="105"/>
      <c r="X63" s="51">
        <f t="shared" si="13"/>
        <v>8438.13</v>
      </c>
      <c r="Y63" s="51">
        <f t="shared" si="14"/>
        <v>3360.85</v>
      </c>
      <c r="Z63" s="52">
        <f t="shared" si="15"/>
        <v>5077.28</v>
      </c>
      <c r="AA63" s="52">
        <f t="shared" si="16"/>
        <v>11798.98</v>
      </c>
      <c r="AB63" s="53">
        <v>7169.0</v>
      </c>
      <c r="AC63" s="55"/>
      <c r="AD63" s="55"/>
      <c r="AE63" s="36"/>
    </row>
    <row r="64">
      <c r="A64" s="102" t="s">
        <v>117</v>
      </c>
      <c r="B64" s="103" t="s">
        <v>118</v>
      </c>
      <c r="C64" s="43">
        <v>3.0</v>
      </c>
      <c r="D64" s="44" t="s">
        <v>28</v>
      </c>
      <c r="E64" s="114">
        <v>2581.28</v>
      </c>
      <c r="F64" s="114">
        <v>6000.0</v>
      </c>
      <c r="G64" s="46"/>
      <c r="H64" s="46"/>
      <c r="I64" s="46"/>
      <c r="J64" s="46"/>
      <c r="K64" s="45">
        <v>1131.0</v>
      </c>
      <c r="L64" s="46"/>
      <c r="M64" s="47"/>
      <c r="N64" s="47"/>
      <c r="O64" s="47"/>
      <c r="P64" s="47"/>
      <c r="Q64" s="47"/>
      <c r="R64" s="47"/>
      <c r="S64" s="47"/>
      <c r="T64" s="47"/>
      <c r="U64" s="104"/>
      <c r="V64" s="73"/>
      <c r="W64" s="105"/>
      <c r="X64" s="51">
        <f t="shared" si="13"/>
        <v>3237.43</v>
      </c>
      <c r="Y64" s="51">
        <f t="shared" si="14"/>
        <v>2499.94</v>
      </c>
      <c r="Z64" s="52">
        <f t="shared" si="15"/>
        <v>737.49</v>
      </c>
      <c r="AA64" s="52">
        <f t="shared" si="16"/>
        <v>5737.37</v>
      </c>
      <c r="AB64" s="53">
        <v>3300.0</v>
      </c>
      <c r="AC64" s="55"/>
      <c r="AD64" s="55"/>
      <c r="AE64" s="36"/>
    </row>
    <row r="65">
      <c r="A65" s="106" t="s">
        <v>119</v>
      </c>
      <c r="B65" s="107" t="s">
        <v>52</v>
      </c>
      <c r="C65" s="59">
        <v>4.0</v>
      </c>
      <c r="D65" s="60" t="s">
        <v>28</v>
      </c>
      <c r="E65" s="77">
        <v>7456.55</v>
      </c>
      <c r="F65" s="77">
        <v>12000.0</v>
      </c>
      <c r="G65" s="61">
        <v>7500.0</v>
      </c>
      <c r="H65" s="61">
        <v>8089.0</v>
      </c>
      <c r="I65" s="61"/>
      <c r="J65" s="61">
        <v>8228.0</v>
      </c>
      <c r="K65" s="61">
        <v>5680.0</v>
      </c>
      <c r="L65" s="62"/>
      <c r="M65" s="63"/>
      <c r="N65" s="108"/>
      <c r="O65" s="108"/>
      <c r="P65" s="108"/>
      <c r="Q65" s="108"/>
      <c r="R65" s="108"/>
      <c r="S65" s="108"/>
      <c r="T65" s="108"/>
      <c r="U65" s="109"/>
      <c r="V65" s="110"/>
      <c r="W65" s="111"/>
      <c r="X65" s="67">
        <f t="shared" si="13"/>
        <v>8158.93</v>
      </c>
      <c r="Y65" s="67">
        <f t="shared" si="14"/>
        <v>2089.79</v>
      </c>
      <c r="Z65" s="68">
        <f t="shared" si="15"/>
        <v>6069.14</v>
      </c>
      <c r="AA65" s="68">
        <f t="shared" si="16"/>
        <v>10248.72</v>
      </c>
      <c r="AB65" s="53">
        <v>8677.0</v>
      </c>
      <c r="AC65" s="55"/>
      <c r="AD65" s="55"/>
      <c r="AE65" s="36"/>
    </row>
    <row r="66">
      <c r="A66" s="106" t="s">
        <v>120</v>
      </c>
      <c r="B66" s="112" t="s">
        <v>121</v>
      </c>
      <c r="C66" s="59">
        <v>4.0</v>
      </c>
      <c r="D66" s="60" t="s">
        <v>28</v>
      </c>
      <c r="E66" s="77">
        <v>2931.66</v>
      </c>
      <c r="F66" s="77">
        <v>6000.0</v>
      </c>
      <c r="G66" s="62"/>
      <c r="H66" s="62"/>
      <c r="I66" s="61">
        <v>1316.0</v>
      </c>
      <c r="J66" s="61"/>
      <c r="K66" s="62"/>
      <c r="L66" s="62"/>
      <c r="M66" s="63"/>
      <c r="N66" s="108"/>
      <c r="O66" s="108"/>
      <c r="P66" s="108"/>
      <c r="Q66" s="108"/>
      <c r="R66" s="108"/>
      <c r="S66" s="108"/>
      <c r="T66" s="108"/>
      <c r="U66" s="109"/>
      <c r="V66" s="110"/>
      <c r="W66" s="111"/>
      <c r="X66" s="67">
        <f t="shared" si="13"/>
        <v>3415.89</v>
      </c>
      <c r="Y66" s="67">
        <f t="shared" si="14"/>
        <v>2379.25</v>
      </c>
      <c r="Z66" s="68">
        <f t="shared" si="15"/>
        <v>1036.64</v>
      </c>
      <c r="AA66" s="68">
        <f t="shared" si="16"/>
        <v>5795.14</v>
      </c>
      <c r="AB66" s="53">
        <v>2177.0</v>
      </c>
      <c r="AC66" s="55"/>
      <c r="AD66" s="55"/>
      <c r="AE66" s="36"/>
    </row>
    <row r="67">
      <c r="A67" s="102" t="s">
        <v>122</v>
      </c>
      <c r="B67" s="113" t="s">
        <v>56</v>
      </c>
      <c r="C67" s="43">
        <v>5.0</v>
      </c>
      <c r="D67" s="44" t="s">
        <v>28</v>
      </c>
      <c r="E67" s="114">
        <v>9879.05</v>
      </c>
      <c r="F67" s="45">
        <v>15000.0</v>
      </c>
      <c r="G67" s="45">
        <v>9950.0</v>
      </c>
      <c r="H67" s="45">
        <v>10299.0</v>
      </c>
      <c r="I67" s="45"/>
      <c r="J67" s="45">
        <v>8688.0</v>
      </c>
      <c r="K67" s="45">
        <v>9780.0</v>
      </c>
      <c r="L67" s="46"/>
      <c r="M67" s="47"/>
      <c r="N67" s="48"/>
      <c r="O67" s="48"/>
      <c r="P67" s="48"/>
      <c r="Q67" s="48"/>
      <c r="R67" s="48"/>
      <c r="S67" s="48"/>
      <c r="T67" s="48"/>
      <c r="U67" s="49"/>
      <c r="V67" s="49"/>
      <c r="W67" s="73"/>
      <c r="X67" s="51">
        <f t="shared" si="13"/>
        <v>10599.34</v>
      </c>
      <c r="Y67" s="51">
        <f t="shared" si="14"/>
        <v>2223.56</v>
      </c>
      <c r="Z67" s="52">
        <f t="shared" si="15"/>
        <v>8375.78</v>
      </c>
      <c r="AA67" s="52">
        <f t="shared" si="16"/>
        <v>12822.9</v>
      </c>
      <c r="AB67" s="53">
        <v>10163.0</v>
      </c>
      <c r="AC67" s="55"/>
      <c r="AD67" s="55"/>
      <c r="AE67" s="36"/>
    </row>
    <row r="68">
      <c r="A68" s="102" t="s">
        <v>123</v>
      </c>
      <c r="B68" s="42" t="s">
        <v>124</v>
      </c>
      <c r="C68" s="43">
        <v>5.0</v>
      </c>
      <c r="D68" s="44" t="s">
        <v>28</v>
      </c>
      <c r="E68" s="114">
        <v>2931.66</v>
      </c>
      <c r="F68" s="45">
        <v>7000.0</v>
      </c>
      <c r="G68" s="116"/>
      <c r="H68" s="116"/>
      <c r="I68" s="117">
        <v>1579.0</v>
      </c>
      <c r="J68" s="117"/>
      <c r="K68" s="116"/>
      <c r="L68" s="116"/>
      <c r="M68" s="120"/>
      <c r="N68" s="121"/>
      <c r="O68" s="121"/>
      <c r="P68" s="121"/>
      <c r="Q68" s="121"/>
      <c r="R68" s="121"/>
      <c r="S68" s="121"/>
      <c r="T68" s="121"/>
      <c r="U68" s="122"/>
      <c r="V68" s="122"/>
      <c r="W68" s="123"/>
      <c r="X68" s="51">
        <f t="shared" si="13"/>
        <v>3836.89</v>
      </c>
      <c r="Y68" s="51">
        <f t="shared" si="14"/>
        <v>2821.59</v>
      </c>
      <c r="Z68" s="52">
        <f t="shared" si="15"/>
        <v>1015.3</v>
      </c>
      <c r="AA68" s="52">
        <f t="shared" si="16"/>
        <v>6658.48</v>
      </c>
      <c r="AB68" s="53">
        <v>3350.0</v>
      </c>
      <c r="AC68" s="55"/>
      <c r="AD68" s="55"/>
      <c r="AE68" s="36"/>
    </row>
    <row r="69" ht="18.75" customHeight="1">
      <c r="A69" s="124"/>
      <c r="B69" s="125" t="s">
        <v>125</v>
      </c>
      <c r="C69" s="126"/>
      <c r="D69" s="126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6"/>
      <c r="V69" s="126"/>
      <c r="W69" s="126"/>
      <c r="X69" s="126"/>
      <c r="Y69" s="126"/>
      <c r="Z69" s="126"/>
      <c r="AA69" s="128"/>
      <c r="AB69" s="36"/>
      <c r="AC69" s="55"/>
      <c r="AD69" s="55"/>
      <c r="AE69" s="36"/>
    </row>
    <row r="70">
      <c r="A70" s="89" t="s">
        <v>126</v>
      </c>
      <c r="B70" s="90" t="s">
        <v>27</v>
      </c>
      <c r="C70" s="91">
        <v>2.0</v>
      </c>
      <c r="D70" s="92" t="s">
        <v>28</v>
      </c>
      <c r="E70" s="93">
        <v>1846.05</v>
      </c>
      <c r="F70" s="93">
        <v>4500.0</v>
      </c>
      <c r="G70" s="93">
        <v>1875.0</v>
      </c>
      <c r="H70" s="93">
        <v>1729.0</v>
      </c>
      <c r="I70" s="93"/>
      <c r="J70" s="93">
        <v>1750.0</v>
      </c>
      <c r="K70" s="93">
        <v>1541.5</v>
      </c>
      <c r="L70" s="95"/>
      <c r="M70" s="96"/>
      <c r="N70" s="96"/>
      <c r="O70" s="96"/>
      <c r="P70" s="96"/>
      <c r="Q70" s="96"/>
      <c r="R70" s="96"/>
      <c r="S70" s="96"/>
      <c r="T70" s="96"/>
      <c r="U70" s="97"/>
      <c r="V70" s="98"/>
      <c r="W70" s="99"/>
      <c r="X70" s="100">
        <f t="shared" ref="X70:X83" si="17">IF(SUM(E70:M70)&gt;0,ROUND(AVERAGE(E70:M70),2),"")</f>
        <v>2206.93</v>
      </c>
      <c r="Y70" s="100">
        <f t="shared" ref="Y70:Y83" si="18">IF(COUNTA(E70:M70)=1,X70,(IF(SUM(E70:M70)&gt;0,ROUND(STDEV(E70:M70),2),"")))</f>
        <v>1129.48</v>
      </c>
      <c r="Z70" s="101">
        <f t="shared" ref="Z70:Z83" si="19">IF(SUM(X70:Y70)&gt;0,X70-Y70,"")</f>
        <v>1077.45</v>
      </c>
      <c r="AA70" s="101">
        <f t="shared" ref="AA70:AA83" si="20">IF(SUM(X70:Y70)&gt;0,SUM(X70:Y70),"")</f>
        <v>3336.41</v>
      </c>
      <c r="AB70" s="53">
        <v>1889.12</v>
      </c>
      <c r="AC70" s="55"/>
      <c r="AD70" s="55"/>
      <c r="AE70" s="36"/>
    </row>
    <row r="71">
      <c r="A71" s="102" t="s">
        <v>127</v>
      </c>
      <c r="B71" s="103" t="s">
        <v>128</v>
      </c>
      <c r="C71" s="43">
        <v>2.0</v>
      </c>
      <c r="D71" s="44" t="s">
        <v>28</v>
      </c>
      <c r="E71" s="45">
        <v>2503.0</v>
      </c>
      <c r="F71" s="45">
        <v>3000.0</v>
      </c>
      <c r="G71" s="45"/>
      <c r="H71" s="46"/>
      <c r="I71" s="46"/>
      <c r="J71" s="45">
        <v>640.0</v>
      </c>
      <c r="K71" s="45">
        <v>835.0</v>
      </c>
      <c r="L71" s="46"/>
      <c r="M71" s="47"/>
      <c r="N71" s="47"/>
      <c r="O71" s="47"/>
      <c r="P71" s="47"/>
      <c r="Q71" s="47"/>
      <c r="R71" s="47"/>
      <c r="S71" s="47"/>
      <c r="T71" s="47"/>
      <c r="U71" s="104"/>
      <c r="V71" s="73"/>
      <c r="W71" s="105"/>
      <c r="X71" s="51">
        <f t="shared" si="17"/>
        <v>1744.5</v>
      </c>
      <c r="Y71" s="51">
        <f t="shared" si="18"/>
        <v>1183.03</v>
      </c>
      <c r="Z71" s="52">
        <f t="shared" si="19"/>
        <v>561.47</v>
      </c>
      <c r="AA71" s="52">
        <f t="shared" si="20"/>
        <v>2927.53</v>
      </c>
      <c r="AB71" s="53">
        <v>650.0</v>
      </c>
      <c r="AC71" s="55"/>
      <c r="AD71" s="55"/>
      <c r="AE71" s="36"/>
    </row>
    <row r="72">
      <c r="A72" s="106" t="s">
        <v>129</v>
      </c>
      <c r="B72" s="107" t="s">
        <v>32</v>
      </c>
      <c r="C72" s="59">
        <v>4.0</v>
      </c>
      <c r="D72" s="60" t="s">
        <v>28</v>
      </c>
      <c r="E72" s="61">
        <v>2136.55</v>
      </c>
      <c r="F72" s="61">
        <v>6300.0</v>
      </c>
      <c r="G72" s="61">
        <v>2890.0</v>
      </c>
      <c r="H72" s="61">
        <v>2989.0</v>
      </c>
      <c r="I72" s="61"/>
      <c r="J72" s="61">
        <v>2457.11</v>
      </c>
      <c r="K72" s="61">
        <v>2320.0</v>
      </c>
      <c r="L72" s="62"/>
      <c r="M72" s="63"/>
      <c r="N72" s="108"/>
      <c r="O72" s="108"/>
      <c r="P72" s="108"/>
      <c r="Q72" s="108"/>
      <c r="R72" s="108"/>
      <c r="S72" s="108"/>
      <c r="T72" s="108"/>
      <c r="U72" s="109"/>
      <c r="V72" s="110"/>
      <c r="W72" s="111"/>
      <c r="X72" s="67">
        <f t="shared" si="17"/>
        <v>3182.11</v>
      </c>
      <c r="Y72" s="67">
        <f t="shared" si="18"/>
        <v>1562.43</v>
      </c>
      <c r="Z72" s="68">
        <f t="shared" si="19"/>
        <v>1619.68</v>
      </c>
      <c r="AA72" s="68">
        <f t="shared" si="20"/>
        <v>4744.54</v>
      </c>
      <c r="AB72" s="53">
        <v>2488.45</v>
      </c>
      <c r="AC72" s="55"/>
      <c r="AD72" s="55"/>
      <c r="AE72" s="36"/>
    </row>
    <row r="73">
      <c r="A73" s="106" t="s">
        <v>130</v>
      </c>
      <c r="B73" s="112" t="s">
        <v>131</v>
      </c>
      <c r="C73" s="59">
        <v>4.0</v>
      </c>
      <c r="D73" s="60" t="s">
        <v>28</v>
      </c>
      <c r="E73" s="61">
        <v>2503.0</v>
      </c>
      <c r="F73" s="61">
        <v>4000.0</v>
      </c>
      <c r="G73" s="61"/>
      <c r="H73" s="62"/>
      <c r="I73" s="62"/>
      <c r="J73" s="61">
        <v>750.0</v>
      </c>
      <c r="K73" s="61">
        <v>835.0</v>
      </c>
      <c r="L73" s="62"/>
      <c r="M73" s="63"/>
      <c r="N73" s="108"/>
      <c r="O73" s="108"/>
      <c r="P73" s="108"/>
      <c r="Q73" s="108"/>
      <c r="R73" s="108"/>
      <c r="S73" s="108"/>
      <c r="T73" s="108"/>
      <c r="U73" s="109"/>
      <c r="V73" s="110"/>
      <c r="W73" s="111"/>
      <c r="X73" s="67">
        <f t="shared" si="17"/>
        <v>2022</v>
      </c>
      <c r="Y73" s="67">
        <f t="shared" si="18"/>
        <v>1546.05</v>
      </c>
      <c r="Z73" s="68">
        <f t="shared" si="19"/>
        <v>475.95</v>
      </c>
      <c r="AA73" s="68">
        <f t="shared" si="20"/>
        <v>3568.05</v>
      </c>
      <c r="AB73" s="53">
        <v>650.0</v>
      </c>
      <c r="AC73" s="55"/>
      <c r="AD73" s="55"/>
      <c r="AE73" s="36"/>
    </row>
    <row r="74">
      <c r="A74" s="102" t="s">
        <v>132</v>
      </c>
      <c r="B74" s="113" t="s">
        <v>40</v>
      </c>
      <c r="C74" s="43">
        <v>4.0</v>
      </c>
      <c r="D74" s="44" t="s">
        <v>28</v>
      </c>
      <c r="E74" s="114">
        <v>5685.61</v>
      </c>
      <c r="F74" s="114">
        <v>10000.0</v>
      </c>
      <c r="G74" s="45">
        <v>6450.0</v>
      </c>
      <c r="H74" s="46"/>
      <c r="I74" s="45"/>
      <c r="J74" s="45">
        <v>7500.0</v>
      </c>
      <c r="K74" s="45">
        <v>3450.0</v>
      </c>
      <c r="L74" s="46"/>
      <c r="M74" s="47"/>
      <c r="N74" s="47"/>
      <c r="O74" s="47"/>
      <c r="P74" s="47"/>
      <c r="Q74" s="47"/>
      <c r="R74" s="47"/>
      <c r="S74" s="47"/>
      <c r="T74" s="47"/>
      <c r="U74" s="104"/>
      <c r="V74" s="73"/>
      <c r="W74" s="105"/>
      <c r="X74" s="51">
        <f t="shared" si="17"/>
        <v>6617.12</v>
      </c>
      <c r="Y74" s="51">
        <f t="shared" si="18"/>
        <v>2405.7</v>
      </c>
      <c r="Z74" s="52">
        <f t="shared" si="19"/>
        <v>4211.42</v>
      </c>
      <c r="AA74" s="52">
        <f t="shared" si="20"/>
        <v>9022.82</v>
      </c>
      <c r="AB74" s="53">
        <v>6539.63</v>
      </c>
      <c r="AC74" s="55"/>
      <c r="AD74" s="55"/>
      <c r="AE74" s="36"/>
    </row>
    <row r="75">
      <c r="A75" s="102" t="s">
        <v>133</v>
      </c>
      <c r="B75" s="103" t="s">
        <v>134</v>
      </c>
      <c r="C75" s="43">
        <v>4.0</v>
      </c>
      <c r="D75" s="44" t="s">
        <v>28</v>
      </c>
      <c r="E75" s="114">
        <v>2853.25</v>
      </c>
      <c r="F75" s="114">
        <v>5000.0</v>
      </c>
      <c r="G75" s="45"/>
      <c r="H75" s="46"/>
      <c r="I75" s="46"/>
      <c r="J75" s="45"/>
      <c r="K75" s="45">
        <v>1131.0</v>
      </c>
      <c r="L75" s="46"/>
      <c r="M75" s="47"/>
      <c r="N75" s="47"/>
      <c r="O75" s="47"/>
      <c r="P75" s="47"/>
      <c r="Q75" s="47"/>
      <c r="R75" s="47"/>
      <c r="S75" s="47"/>
      <c r="T75" s="47"/>
      <c r="U75" s="104"/>
      <c r="V75" s="73"/>
      <c r="W75" s="105"/>
      <c r="X75" s="51">
        <f t="shared" si="17"/>
        <v>2994.75</v>
      </c>
      <c r="Y75" s="51">
        <f t="shared" si="18"/>
        <v>1938.38</v>
      </c>
      <c r="Z75" s="52">
        <f t="shared" si="19"/>
        <v>1056.37</v>
      </c>
      <c r="AA75" s="52">
        <f t="shared" si="20"/>
        <v>4933.13</v>
      </c>
      <c r="AB75" s="53">
        <v>2387.45</v>
      </c>
      <c r="AC75" s="55"/>
      <c r="AD75" s="55"/>
      <c r="AE75" s="36"/>
    </row>
    <row r="76">
      <c r="A76" s="106" t="s">
        <v>135</v>
      </c>
      <c r="B76" s="107" t="s">
        <v>44</v>
      </c>
      <c r="C76" s="59">
        <v>5.0</v>
      </c>
      <c r="D76" s="60" t="s">
        <v>28</v>
      </c>
      <c r="E76" s="77">
        <v>6459.05</v>
      </c>
      <c r="F76" s="77">
        <v>12000.0</v>
      </c>
      <c r="G76" s="61">
        <v>7650.0</v>
      </c>
      <c r="H76" s="61">
        <v>8299.0</v>
      </c>
      <c r="I76" s="61"/>
      <c r="J76" s="61">
        <v>4231.0</v>
      </c>
      <c r="K76" s="62"/>
      <c r="L76" s="62"/>
      <c r="M76" s="63"/>
      <c r="N76" s="108"/>
      <c r="O76" s="108"/>
      <c r="P76" s="108"/>
      <c r="Q76" s="108"/>
      <c r="R76" s="108"/>
      <c r="S76" s="108"/>
      <c r="T76" s="108"/>
      <c r="U76" s="109"/>
      <c r="V76" s="110"/>
      <c r="W76" s="111"/>
      <c r="X76" s="67">
        <f t="shared" si="17"/>
        <v>7727.81</v>
      </c>
      <c r="Y76" s="67">
        <f t="shared" si="18"/>
        <v>2846.99</v>
      </c>
      <c r="Z76" s="68">
        <f t="shared" si="19"/>
        <v>4880.82</v>
      </c>
      <c r="AA76" s="68">
        <f t="shared" si="20"/>
        <v>10574.8</v>
      </c>
      <c r="AB76" s="53">
        <v>8085.11</v>
      </c>
      <c r="AC76" s="55"/>
      <c r="AD76" s="55"/>
      <c r="AE76" s="36"/>
    </row>
    <row r="77">
      <c r="A77" s="106" t="s">
        <v>136</v>
      </c>
      <c r="B77" s="112" t="s">
        <v>137</v>
      </c>
      <c r="C77" s="59">
        <v>5.0</v>
      </c>
      <c r="D77" s="60" t="s">
        <v>28</v>
      </c>
      <c r="E77" s="77">
        <v>2853.25</v>
      </c>
      <c r="F77" s="77">
        <v>5500.0</v>
      </c>
      <c r="G77" s="62"/>
      <c r="H77" s="62"/>
      <c r="I77" s="62"/>
      <c r="J77" s="61">
        <v>1160.0</v>
      </c>
      <c r="K77" s="61">
        <v>1131.0</v>
      </c>
      <c r="L77" s="62"/>
      <c r="M77" s="63"/>
      <c r="N77" s="108"/>
      <c r="O77" s="108"/>
      <c r="P77" s="108"/>
      <c r="Q77" s="108"/>
      <c r="R77" s="108"/>
      <c r="S77" s="108"/>
      <c r="T77" s="108"/>
      <c r="U77" s="109"/>
      <c r="V77" s="110"/>
      <c r="W77" s="111"/>
      <c r="X77" s="67">
        <f t="shared" si="17"/>
        <v>2661.06</v>
      </c>
      <c r="Y77" s="67">
        <f t="shared" si="18"/>
        <v>2056.76</v>
      </c>
      <c r="Z77" s="68">
        <f t="shared" si="19"/>
        <v>604.3</v>
      </c>
      <c r="AA77" s="68">
        <f t="shared" si="20"/>
        <v>4717.82</v>
      </c>
      <c r="AB77" s="53">
        <v>2766.68</v>
      </c>
      <c r="AC77" s="55"/>
      <c r="AD77" s="55"/>
      <c r="AE77" s="36"/>
    </row>
    <row r="78">
      <c r="A78" s="102" t="s">
        <v>138</v>
      </c>
      <c r="B78" s="113" t="s">
        <v>48</v>
      </c>
      <c r="C78" s="43">
        <v>2.0</v>
      </c>
      <c r="D78" s="44" t="s">
        <v>28</v>
      </c>
      <c r="E78" s="114">
        <v>7276.0</v>
      </c>
      <c r="F78" s="114">
        <v>15000.0</v>
      </c>
      <c r="G78" s="45">
        <v>7590.0</v>
      </c>
      <c r="H78" s="45">
        <v>7799.0</v>
      </c>
      <c r="I78" s="45"/>
      <c r="J78" s="45">
        <v>5200.0</v>
      </c>
      <c r="K78" s="45">
        <v>7763.79</v>
      </c>
      <c r="L78" s="46"/>
      <c r="M78" s="47"/>
      <c r="N78" s="47"/>
      <c r="O78" s="47"/>
      <c r="P78" s="47"/>
      <c r="Q78" s="47"/>
      <c r="R78" s="47"/>
      <c r="S78" s="47"/>
      <c r="T78" s="47"/>
      <c r="U78" s="104"/>
      <c r="V78" s="73"/>
      <c r="W78" s="105"/>
      <c r="X78" s="51">
        <f t="shared" si="17"/>
        <v>8438.13</v>
      </c>
      <c r="Y78" s="51">
        <f t="shared" si="18"/>
        <v>3360.85</v>
      </c>
      <c r="Z78" s="52">
        <f t="shared" si="19"/>
        <v>5077.28</v>
      </c>
      <c r="AA78" s="52">
        <f t="shared" si="20"/>
        <v>11798.98</v>
      </c>
      <c r="AB78" s="53">
        <v>7169.5</v>
      </c>
      <c r="AC78" s="55"/>
      <c r="AD78" s="55"/>
      <c r="AE78" s="36"/>
    </row>
    <row r="79">
      <c r="A79" s="102" t="s">
        <v>139</v>
      </c>
      <c r="B79" s="103" t="s">
        <v>140</v>
      </c>
      <c r="C79" s="43">
        <v>2.0</v>
      </c>
      <c r="D79" s="44" t="s">
        <v>28</v>
      </c>
      <c r="E79" s="114">
        <v>2853.25</v>
      </c>
      <c r="F79" s="114">
        <v>6000.0</v>
      </c>
      <c r="G79" s="46"/>
      <c r="H79" s="46"/>
      <c r="I79" s="46"/>
      <c r="J79" s="46"/>
      <c r="K79" s="45">
        <v>1131.0</v>
      </c>
      <c r="L79" s="46"/>
      <c r="M79" s="47"/>
      <c r="N79" s="47"/>
      <c r="O79" s="47"/>
      <c r="P79" s="47"/>
      <c r="Q79" s="47"/>
      <c r="R79" s="47"/>
      <c r="S79" s="47"/>
      <c r="T79" s="47"/>
      <c r="U79" s="104"/>
      <c r="V79" s="73"/>
      <c r="W79" s="105"/>
      <c r="X79" s="51">
        <f t="shared" si="17"/>
        <v>3328.08</v>
      </c>
      <c r="Y79" s="51">
        <f t="shared" si="18"/>
        <v>2468.99</v>
      </c>
      <c r="Z79" s="52">
        <f t="shared" si="19"/>
        <v>859.09</v>
      </c>
      <c r="AA79" s="52">
        <f t="shared" si="20"/>
        <v>5797.07</v>
      </c>
      <c r="AB79" s="53">
        <v>3498.45</v>
      </c>
      <c r="AC79" s="55"/>
      <c r="AD79" s="55"/>
      <c r="AE79" s="36"/>
    </row>
    <row r="80">
      <c r="A80" s="106" t="s">
        <v>141</v>
      </c>
      <c r="B80" s="107" t="s">
        <v>52</v>
      </c>
      <c r="C80" s="59">
        <v>2.0</v>
      </c>
      <c r="D80" s="60" t="s">
        <v>28</v>
      </c>
      <c r="E80" s="77">
        <v>7456.55</v>
      </c>
      <c r="F80" s="77">
        <v>12000.0</v>
      </c>
      <c r="G80" s="61">
        <v>7500.0</v>
      </c>
      <c r="H80" s="61">
        <v>8089.0</v>
      </c>
      <c r="I80" s="61"/>
      <c r="J80" s="61">
        <v>8228.0</v>
      </c>
      <c r="K80" s="61">
        <v>5680.0</v>
      </c>
      <c r="L80" s="62"/>
      <c r="M80" s="63"/>
      <c r="N80" s="108"/>
      <c r="O80" s="108"/>
      <c r="P80" s="108"/>
      <c r="Q80" s="108"/>
      <c r="R80" s="108"/>
      <c r="S80" s="108"/>
      <c r="T80" s="108"/>
      <c r="U80" s="109"/>
      <c r="V80" s="110"/>
      <c r="W80" s="111"/>
      <c r="X80" s="67">
        <f t="shared" si="17"/>
        <v>8158.93</v>
      </c>
      <c r="Y80" s="67">
        <f t="shared" si="18"/>
        <v>2089.79</v>
      </c>
      <c r="Z80" s="68">
        <f t="shared" si="19"/>
        <v>6069.14</v>
      </c>
      <c r="AA80" s="68">
        <f t="shared" si="20"/>
        <v>10248.72</v>
      </c>
      <c r="AB80" s="53">
        <v>8677.01</v>
      </c>
      <c r="AC80" s="55"/>
      <c r="AD80" s="55"/>
      <c r="AE80" s="36"/>
    </row>
    <row r="81">
      <c r="A81" s="106" t="s">
        <v>142</v>
      </c>
      <c r="B81" s="112" t="s">
        <v>143</v>
      </c>
      <c r="C81" s="59">
        <v>2.0</v>
      </c>
      <c r="D81" s="60" t="s">
        <v>28</v>
      </c>
      <c r="E81" s="77">
        <v>3203.63</v>
      </c>
      <c r="F81" s="77">
        <v>6000.0</v>
      </c>
      <c r="G81" s="62"/>
      <c r="H81" s="62"/>
      <c r="I81" s="61">
        <v>1316.0</v>
      </c>
      <c r="J81" s="61"/>
      <c r="K81" s="62"/>
      <c r="L81" s="62"/>
      <c r="M81" s="63"/>
      <c r="N81" s="108"/>
      <c r="O81" s="108"/>
      <c r="P81" s="108"/>
      <c r="Q81" s="108"/>
      <c r="R81" s="108"/>
      <c r="S81" s="108"/>
      <c r="T81" s="108"/>
      <c r="U81" s="109"/>
      <c r="V81" s="110"/>
      <c r="W81" s="111"/>
      <c r="X81" s="67">
        <f t="shared" si="17"/>
        <v>3506.54</v>
      </c>
      <c r="Y81" s="67">
        <f t="shared" si="18"/>
        <v>2356.65</v>
      </c>
      <c r="Z81" s="68">
        <f t="shared" si="19"/>
        <v>1149.89</v>
      </c>
      <c r="AA81" s="68">
        <f t="shared" si="20"/>
        <v>5863.19</v>
      </c>
      <c r="AB81" s="53">
        <v>2359.37</v>
      </c>
      <c r="AC81" s="55"/>
      <c r="AD81" s="55"/>
      <c r="AE81" s="36"/>
    </row>
    <row r="82">
      <c r="A82" s="102" t="s">
        <v>144</v>
      </c>
      <c r="B82" s="113" t="s">
        <v>56</v>
      </c>
      <c r="C82" s="43">
        <v>2.0</v>
      </c>
      <c r="D82" s="44" t="s">
        <v>28</v>
      </c>
      <c r="E82" s="114">
        <v>9879.05</v>
      </c>
      <c r="F82" s="45">
        <v>15000.0</v>
      </c>
      <c r="G82" s="45">
        <v>9950.0</v>
      </c>
      <c r="H82" s="45">
        <v>10299.0</v>
      </c>
      <c r="I82" s="45"/>
      <c r="J82" s="45">
        <v>8688.0</v>
      </c>
      <c r="K82" s="45">
        <v>9780.0</v>
      </c>
      <c r="L82" s="46"/>
      <c r="M82" s="47"/>
      <c r="N82" s="48"/>
      <c r="O82" s="48"/>
      <c r="P82" s="48"/>
      <c r="Q82" s="48"/>
      <c r="R82" s="48"/>
      <c r="S82" s="48"/>
      <c r="T82" s="48"/>
      <c r="U82" s="49"/>
      <c r="V82" s="49"/>
      <c r="W82" s="73"/>
      <c r="X82" s="51">
        <f t="shared" si="17"/>
        <v>10599.34</v>
      </c>
      <c r="Y82" s="51">
        <f t="shared" si="18"/>
        <v>2223.56</v>
      </c>
      <c r="Z82" s="52">
        <f t="shared" si="19"/>
        <v>8375.78</v>
      </c>
      <c r="AA82" s="52">
        <f t="shared" si="20"/>
        <v>12822.9</v>
      </c>
      <c r="AB82" s="53">
        <v>10163.0</v>
      </c>
      <c r="AC82" s="55"/>
      <c r="AD82" s="55"/>
      <c r="AE82" s="36"/>
    </row>
    <row r="83">
      <c r="A83" s="102" t="s">
        <v>145</v>
      </c>
      <c r="B83" s="42" t="s">
        <v>146</v>
      </c>
      <c r="C83" s="43">
        <v>2.0</v>
      </c>
      <c r="D83" s="44" t="s">
        <v>28</v>
      </c>
      <c r="E83" s="114">
        <v>3203.63</v>
      </c>
      <c r="F83" s="45">
        <v>7000.0</v>
      </c>
      <c r="G83" s="116"/>
      <c r="H83" s="116"/>
      <c r="I83" s="117">
        <v>1579.0</v>
      </c>
      <c r="J83" s="117"/>
      <c r="K83" s="116"/>
      <c r="L83" s="116"/>
      <c r="M83" s="120"/>
      <c r="N83" s="121"/>
      <c r="O83" s="121"/>
      <c r="P83" s="121"/>
      <c r="Q83" s="121"/>
      <c r="R83" s="121"/>
      <c r="S83" s="121"/>
      <c r="T83" s="121"/>
      <c r="U83" s="122"/>
      <c r="V83" s="122"/>
      <c r="W83" s="123"/>
      <c r="X83" s="51">
        <f t="shared" si="17"/>
        <v>3927.54</v>
      </c>
      <c r="Y83" s="51">
        <f t="shared" si="18"/>
        <v>2782.06</v>
      </c>
      <c r="Z83" s="52">
        <f t="shared" si="19"/>
        <v>1145.48</v>
      </c>
      <c r="AA83" s="52">
        <f t="shared" si="20"/>
        <v>6709.6</v>
      </c>
      <c r="AB83" s="53">
        <v>3233.01</v>
      </c>
      <c r="AC83" s="55"/>
      <c r="AD83" s="55"/>
      <c r="AE83" s="36"/>
    </row>
    <row r="84" ht="18.75" customHeight="1">
      <c r="A84" s="124"/>
      <c r="B84" s="125" t="s">
        <v>147</v>
      </c>
      <c r="C84" s="126"/>
      <c r="D84" s="126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6"/>
      <c r="V84" s="126"/>
      <c r="W84" s="126"/>
      <c r="X84" s="126"/>
      <c r="Y84" s="126"/>
      <c r="Z84" s="126"/>
      <c r="AA84" s="128"/>
      <c r="AB84" s="36"/>
      <c r="AC84" s="55"/>
      <c r="AD84" s="55"/>
      <c r="AE84" s="36"/>
    </row>
    <row r="85">
      <c r="A85" s="89" t="s">
        <v>148</v>
      </c>
      <c r="B85" s="90" t="s">
        <v>27</v>
      </c>
      <c r="C85" s="91">
        <v>2.0</v>
      </c>
      <c r="D85" s="92" t="s">
        <v>28</v>
      </c>
      <c r="E85" s="93">
        <v>1846.05</v>
      </c>
      <c r="F85" s="93">
        <v>4500.0</v>
      </c>
      <c r="G85" s="93">
        <v>1875.0</v>
      </c>
      <c r="H85" s="93">
        <v>1729.0</v>
      </c>
      <c r="I85" s="93"/>
      <c r="J85" s="93">
        <v>1750.0</v>
      </c>
      <c r="K85" s="93">
        <v>1541.5</v>
      </c>
      <c r="L85" s="95"/>
      <c r="M85" s="96"/>
      <c r="N85" s="96"/>
      <c r="O85" s="96"/>
      <c r="P85" s="96"/>
      <c r="Q85" s="96"/>
      <c r="R85" s="96"/>
      <c r="S85" s="96"/>
      <c r="T85" s="96"/>
      <c r="U85" s="97"/>
      <c r="V85" s="98"/>
      <c r="W85" s="99"/>
      <c r="X85" s="100">
        <f t="shared" ref="X85:X98" si="21">IF(SUM(E85:M85)&gt;0,ROUND(AVERAGE(E85:M85),2),"")</f>
        <v>2206.93</v>
      </c>
      <c r="Y85" s="100">
        <f t="shared" ref="Y85:Y98" si="22">IF(COUNTA(E85:M85)=1,X85,(IF(SUM(E85:M85)&gt;0,ROUND(STDEV(E85:M85),2),"")))</f>
        <v>1129.48</v>
      </c>
      <c r="Z85" s="101">
        <f t="shared" ref="Z85:Z98" si="23">IF(SUM(X85:Y85)&gt;0,X85-Y85,"")</f>
        <v>1077.45</v>
      </c>
      <c r="AA85" s="101">
        <f t="shared" ref="AA85:AA98" si="24">IF(SUM(X85:Y85)&gt;0,SUM(X85:Y85),"")</f>
        <v>3336.41</v>
      </c>
      <c r="AB85" s="53">
        <v>1835.98</v>
      </c>
      <c r="AC85" s="55"/>
      <c r="AD85" s="55"/>
      <c r="AE85" s="36"/>
    </row>
    <row r="86">
      <c r="A86" s="102" t="s">
        <v>149</v>
      </c>
      <c r="B86" s="103" t="s">
        <v>150</v>
      </c>
      <c r="C86" s="43">
        <v>2.0</v>
      </c>
      <c r="D86" s="44" t="s">
        <v>28</v>
      </c>
      <c r="E86" s="45">
        <v>2427.17</v>
      </c>
      <c r="F86" s="45">
        <v>3000.0</v>
      </c>
      <c r="G86" s="45"/>
      <c r="H86" s="46"/>
      <c r="I86" s="46"/>
      <c r="J86" s="45">
        <v>640.0</v>
      </c>
      <c r="K86" s="45">
        <v>835.0</v>
      </c>
      <c r="L86" s="46"/>
      <c r="M86" s="47"/>
      <c r="N86" s="47"/>
      <c r="O86" s="47"/>
      <c r="P86" s="47"/>
      <c r="Q86" s="47"/>
      <c r="R86" s="47"/>
      <c r="S86" s="47"/>
      <c r="T86" s="47"/>
      <c r="U86" s="104"/>
      <c r="V86" s="73"/>
      <c r="W86" s="105"/>
      <c r="X86" s="51">
        <f t="shared" si="21"/>
        <v>1725.54</v>
      </c>
      <c r="Y86" s="51">
        <f t="shared" si="22"/>
        <v>1167.33</v>
      </c>
      <c r="Z86" s="52">
        <f t="shared" si="23"/>
        <v>558.21</v>
      </c>
      <c r="AA86" s="52">
        <f t="shared" si="24"/>
        <v>2892.87</v>
      </c>
      <c r="AB86" s="53">
        <v>596.86</v>
      </c>
      <c r="AC86" s="55"/>
      <c r="AD86" s="55"/>
      <c r="AE86" s="36"/>
    </row>
    <row r="87">
      <c r="A87" s="106" t="s">
        <v>151</v>
      </c>
      <c r="B87" s="107" t="s">
        <v>32</v>
      </c>
      <c r="C87" s="59">
        <v>3.0</v>
      </c>
      <c r="D87" s="60" t="s">
        <v>28</v>
      </c>
      <c r="E87" s="61">
        <v>2136.55</v>
      </c>
      <c r="F87" s="61">
        <v>6300.0</v>
      </c>
      <c r="G87" s="61">
        <v>2890.0</v>
      </c>
      <c r="H87" s="61">
        <v>2989.0</v>
      </c>
      <c r="I87" s="61"/>
      <c r="J87" s="61">
        <v>2457.11</v>
      </c>
      <c r="K87" s="61">
        <v>2320.0</v>
      </c>
      <c r="L87" s="62"/>
      <c r="M87" s="63"/>
      <c r="N87" s="108"/>
      <c r="O87" s="108"/>
      <c r="P87" s="108"/>
      <c r="Q87" s="108"/>
      <c r="R87" s="108"/>
      <c r="S87" s="108"/>
      <c r="T87" s="108"/>
      <c r="U87" s="109"/>
      <c r="V87" s="110"/>
      <c r="W87" s="111"/>
      <c r="X87" s="67">
        <f t="shared" si="21"/>
        <v>3182.11</v>
      </c>
      <c r="Y87" s="67">
        <f t="shared" si="22"/>
        <v>1562.43</v>
      </c>
      <c r="Z87" s="68">
        <f t="shared" si="23"/>
        <v>1619.68</v>
      </c>
      <c r="AA87" s="68">
        <f t="shared" si="24"/>
        <v>4744.54</v>
      </c>
      <c r="AB87" s="53">
        <v>2435.31</v>
      </c>
      <c r="AC87" s="55"/>
      <c r="AD87" s="55"/>
      <c r="AE87" s="36"/>
    </row>
    <row r="88">
      <c r="A88" s="106" t="s">
        <v>152</v>
      </c>
      <c r="B88" s="112" t="s">
        <v>153</v>
      </c>
      <c r="C88" s="59">
        <v>3.0</v>
      </c>
      <c r="D88" s="60" t="s">
        <v>28</v>
      </c>
      <c r="E88" s="61">
        <v>2427.17</v>
      </c>
      <c r="F88" s="61">
        <v>4000.0</v>
      </c>
      <c r="G88" s="61"/>
      <c r="H88" s="62"/>
      <c r="I88" s="62"/>
      <c r="J88" s="61">
        <v>750.0</v>
      </c>
      <c r="K88" s="61">
        <v>835.0</v>
      </c>
      <c r="L88" s="62"/>
      <c r="M88" s="63"/>
      <c r="N88" s="108"/>
      <c r="O88" s="108"/>
      <c r="P88" s="108"/>
      <c r="Q88" s="108"/>
      <c r="R88" s="108"/>
      <c r="S88" s="108"/>
      <c r="T88" s="108"/>
      <c r="U88" s="109"/>
      <c r="V88" s="110"/>
      <c r="W88" s="111"/>
      <c r="X88" s="67">
        <f t="shared" si="21"/>
        <v>2003.04</v>
      </c>
      <c r="Y88" s="67">
        <f t="shared" si="22"/>
        <v>1538.63</v>
      </c>
      <c r="Z88" s="68">
        <f t="shared" si="23"/>
        <v>464.41</v>
      </c>
      <c r="AA88" s="68">
        <f t="shared" si="24"/>
        <v>3541.67</v>
      </c>
      <c r="AB88" s="53">
        <v>596.86</v>
      </c>
      <c r="AC88" s="55"/>
      <c r="AD88" s="55"/>
      <c r="AE88" s="36"/>
    </row>
    <row r="89">
      <c r="A89" s="102" t="s">
        <v>154</v>
      </c>
      <c r="B89" s="113" t="s">
        <v>40</v>
      </c>
      <c r="C89" s="43">
        <v>4.0</v>
      </c>
      <c r="D89" s="44" t="s">
        <v>28</v>
      </c>
      <c r="E89" s="114">
        <v>5685.61</v>
      </c>
      <c r="F89" s="114">
        <v>10000.0</v>
      </c>
      <c r="G89" s="45">
        <v>6450.0</v>
      </c>
      <c r="H89" s="46"/>
      <c r="I89" s="45"/>
      <c r="J89" s="45">
        <v>7500.0</v>
      </c>
      <c r="K89" s="45">
        <v>3450.0</v>
      </c>
      <c r="L89" s="46"/>
      <c r="M89" s="47"/>
      <c r="N89" s="47"/>
      <c r="O89" s="47"/>
      <c r="P89" s="47"/>
      <c r="Q89" s="47"/>
      <c r="R89" s="47"/>
      <c r="S89" s="47"/>
      <c r="T89" s="47"/>
      <c r="U89" s="104"/>
      <c r="V89" s="73"/>
      <c r="W89" s="105"/>
      <c r="X89" s="51">
        <f t="shared" si="21"/>
        <v>6617.12</v>
      </c>
      <c r="Y89" s="51">
        <f t="shared" si="22"/>
        <v>2405.7</v>
      </c>
      <c r="Z89" s="52">
        <f t="shared" si="23"/>
        <v>4211.42</v>
      </c>
      <c r="AA89" s="52">
        <f t="shared" si="24"/>
        <v>9022.82</v>
      </c>
      <c r="AB89" s="53">
        <v>6486.49</v>
      </c>
      <c r="AC89" s="55"/>
      <c r="AD89" s="55"/>
      <c r="AE89" s="36"/>
    </row>
    <row r="90">
      <c r="A90" s="102" t="s">
        <v>155</v>
      </c>
      <c r="B90" s="103" t="s">
        <v>156</v>
      </c>
      <c r="C90" s="43">
        <v>4.0</v>
      </c>
      <c r="D90" s="44" t="s">
        <v>28</v>
      </c>
      <c r="E90" s="114">
        <v>2777.73</v>
      </c>
      <c r="F90" s="114">
        <v>5000.0</v>
      </c>
      <c r="G90" s="45"/>
      <c r="H90" s="46"/>
      <c r="I90" s="46"/>
      <c r="J90" s="45"/>
      <c r="K90" s="45">
        <v>1131.0</v>
      </c>
      <c r="L90" s="46"/>
      <c r="M90" s="47"/>
      <c r="N90" s="47"/>
      <c r="O90" s="47"/>
      <c r="P90" s="47"/>
      <c r="Q90" s="47"/>
      <c r="R90" s="47"/>
      <c r="S90" s="47"/>
      <c r="T90" s="47"/>
      <c r="U90" s="104"/>
      <c r="V90" s="73"/>
      <c r="W90" s="105"/>
      <c r="X90" s="51">
        <f t="shared" si="21"/>
        <v>2969.58</v>
      </c>
      <c r="Y90" s="51">
        <f t="shared" si="22"/>
        <v>1941.62</v>
      </c>
      <c r="Z90" s="52">
        <f t="shared" si="23"/>
        <v>1027.96</v>
      </c>
      <c r="AA90" s="52">
        <f t="shared" si="24"/>
        <v>4911.2</v>
      </c>
      <c r="AB90" s="53">
        <v>2301.68</v>
      </c>
      <c r="AC90" s="55"/>
      <c r="AD90" s="55"/>
      <c r="AE90" s="36"/>
    </row>
    <row r="91">
      <c r="A91" s="106" t="s">
        <v>157</v>
      </c>
      <c r="B91" s="107" t="s">
        <v>44</v>
      </c>
      <c r="C91" s="59">
        <v>5.0</v>
      </c>
      <c r="D91" s="60" t="s">
        <v>28</v>
      </c>
      <c r="E91" s="77">
        <v>6459.05</v>
      </c>
      <c r="F91" s="77">
        <v>12000.0</v>
      </c>
      <c r="G91" s="61">
        <v>7650.0</v>
      </c>
      <c r="H91" s="61">
        <v>8299.0</v>
      </c>
      <c r="I91" s="61"/>
      <c r="J91" s="61">
        <v>4231.0</v>
      </c>
      <c r="K91" s="62"/>
      <c r="L91" s="62"/>
      <c r="M91" s="63"/>
      <c r="N91" s="108"/>
      <c r="O91" s="108"/>
      <c r="P91" s="108"/>
      <c r="Q91" s="108"/>
      <c r="R91" s="108"/>
      <c r="S91" s="108"/>
      <c r="T91" s="108"/>
      <c r="U91" s="109"/>
      <c r="V91" s="110"/>
      <c r="W91" s="111"/>
      <c r="X91" s="67">
        <f t="shared" si="21"/>
        <v>7727.81</v>
      </c>
      <c r="Y91" s="67">
        <f t="shared" si="22"/>
        <v>2846.99</v>
      </c>
      <c r="Z91" s="68">
        <f t="shared" si="23"/>
        <v>4880.82</v>
      </c>
      <c r="AA91" s="68">
        <f t="shared" si="24"/>
        <v>10574.8</v>
      </c>
      <c r="AB91" s="53">
        <v>8031.97</v>
      </c>
      <c r="AC91" s="55"/>
      <c r="AD91" s="55"/>
      <c r="AE91" s="36"/>
    </row>
    <row r="92">
      <c r="A92" s="106" t="s">
        <v>158</v>
      </c>
      <c r="B92" s="112" t="s">
        <v>159</v>
      </c>
      <c r="C92" s="59">
        <v>5.0</v>
      </c>
      <c r="D92" s="60" t="s">
        <v>28</v>
      </c>
      <c r="E92" s="77">
        <v>2777.73</v>
      </c>
      <c r="F92" s="77">
        <v>5500.0</v>
      </c>
      <c r="G92" s="62"/>
      <c r="H92" s="62"/>
      <c r="I92" s="62"/>
      <c r="J92" s="61">
        <v>1160.0</v>
      </c>
      <c r="K92" s="61">
        <v>1131.0</v>
      </c>
      <c r="L92" s="62"/>
      <c r="M92" s="63"/>
      <c r="N92" s="108"/>
      <c r="O92" s="108"/>
      <c r="P92" s="108"/>
      <c r="Q92" s="108"/>
      <c r="R92" s="108"/>
      <c r="S92" s="108"/>
      <c r="T92" s="108"/>
      <c r="U92" s="109"/>
      <c r="V92" s="110"/>
      <c r="W92" s="111"/>
      <c r="X92" s="67">
        <f t="shared" si="21"/>
        <v>2642.18</v>
      </c>
      <c r="Y92" s="67">
        <f t="shared" si="22"/>
        <v>2054.75</v>
      </c>
      <c r="Z92" s="68">
        <f t="shared" si="23"/>
        <v>587.43</v>
      </c>
      <c r="AA92" s="68">
        <f t="shared" si="24"/>
        <v>4696.93</v>
      </c>
      <c r="AB92" s="53">
        <v>2731.24</v>
      </c>
      <c r="AC92" s="55"/>
      <c r="AD92" s="55"/>
      <c r="AE92" s="36"/>
    </row>
    <row r="93">
      <c r="A93" s="102" t="s">
        <v>160</v>
      </c>
      <c r="B93" s="113" t="s">
        <v>48</v>
      </c>
      <c r="C93" s="43">
        <v>2.0</v>
      </c>
      <c r="D93" s="44" t="s">
        <v>28</v>
      </c>
      <c r="E93" s="114">
        <v>7276.0</v>
      </c>
      <c r="F93" s="114">
        <v>15000.0</v>
      </c>
      <c r="G93" s="45">
        <v>7590.0</v>
      </c>
      <c r="H93" s="45">
        <v>7799.0</v>
      </c>
      <c r="I93" s="45"/>
      <c r="J93" s="45">
        <v>5200.0</v>
      </c>
      <c r="K93" s="45">
        <v>7763.79</v>
      </c>
      <c r="L93" s="46"/>
      <c r="M93" s="47"/>
      <c r="N93" s="47"/>
      <c r="O93" s="47"/>
      <c r="P93" s="47"/>
      <c r="Q93" s="47"/>
      <c r="R93" s="47"/>
      <c r="S93" s="47"/>
      <c r="T93" s="47"/>
      <c r="U93" s="104"/>
      <c r="V93" s="73"/>
      <c r="W93" s="105"/>
      <c r="X93" s="51">
        <f t="shared" si="21"/>
        <v>8438.13</v>
      </c>
      <c r="Y93" s="51">
        <f t="shared" si="22"/>
        <v>3360.85</v>
      </c>
      <c r="Z93" s="52">
        <f t="shared" si="23"/>
        <v>5077.28</v>
      </c>
      <c r="AA93" s="52">
        <f t="shared" si="24"/>
        <v>11798.98</v>
      </c>
      <c r="AB93" s="53">
        <v>7116.36</v>
      </c>
      <c r="AC93" s="55"/>
      <c r="AD93" s="55"/>
      <c r="AE93" s="36"/>
    </row>
    <row r="94">
      <c r="A94" s="102" t="s">
        <v>161</v>
      </c>
      <c r="B94" s="103" t="s">
        <v>162</v>
      </c>
      <c r="C94" s="43">
        <v>2.0</v>
      </c>
      <c r="D94" s="44" t="s">
        <v>28</v>
      </c>
      <c r="E94" s="114">
        <v>2777.73</v>
      </c>
      <c r="F94" s="114">
        <v>6000.0</v>
      </c>
      <c r="G94" s="46"/>
      <c r="H94" s="46"/>
      <c r="I94" s="46"/>
      <c r="J94" s="46"/>
      <c r="K94" s="45">
        <v>1131.0</v>
      </c>
      <c r="L94" s="46"/>
      <c r="M94" s="47"/>
      <c r="N94" s="47"/>
      <c r="O94" s="47"/>
      <c r="P94" s="47"/>
      <c r="Q94" s="47"/>
      <c r="R94" s="47"/>
      <c r="S94" s="47"/>
      <c r="T94" s="47"/>
      <c r="U94" s="104"/>
      <c r="V94" s="73"/>
      <c r="W94" s="105"/>
      <c r="X94" s="51">
        <f t="shared" si="21"/>
        <v>3302.91</v>
      </c>
      <c r="Y94" s="51">
        <f t="shared" si="22"/>
        <v>2476.62</v>
      </c>
      <c r="Z94" s="52">
        <f t="shared" si="23"/>
        <v>826.29</v>
      </c>
      <c r="AA94" s="52">
        <f t="shared" si="24"/>
        <v>5779.53</v>
      </c>
      <c r="AB94" s="53">
        <v>3544.73</v>
      </c>
      <c r="AC94" s="55"/>
      <c r="AD94" s="55"/>
      <c r="AE94" s="36"/>
    </row>
    <row r="95">
      <c r="A95" s="106" t="s">
        <v>163</v>
      </c>
      <c r="B95" s="107" t="s">
        <v>52</v>
      </c>
      <c r="C95" s="59">
        <v>2.0</v>
      </c>
      <c r="D95" s="60" t="s">
        <v>28</v>
      </c>
      <c r="E95" s="77">
        <v>7456.55</v>
      </c>
      <c r="F95" s="77">
        <v>12000.0</v>
      </c>
      <c r="G95" s="61">
        <v>7500.0</v>
      </c>
      <c r="H95" s="61">
        <v>8089.0</v>
      </c>
      <c r="I95" s="61"/>
      <c r="J95" s="61">
        <v>8228.0</v>
      </c>
      <c r="K95" s="61">
        <v>5680.0</v>
      </c>
      <c r="L95" s="62"/>
      <c r="M95" s="63"/>
      <c r="N95" s="108"/>
      <c r="O95" s="108"/>
      <c r="P95" s="108"/>
      <c r="Q95" s="108"/>
      <c r="R95" s="108"/>
      <c r="S95" s="108"/>
      <c r="T95" s="108"/>
      <c r="U95" s="109"/>
      <c r="V95" s="110"/>
      <c r="W95" s="111"/>
      <c r="X95" s="67">
        <f t="shared" si="21"/>
        <v>8158.93</v>
      </c>
      <c r="Y95" s="67">
        <f t="shared" si="22"/>
        <v>2089.79</v>
      </c>
      <c r="Z95" s="68">
        <f t="shared" si="23"/>
        <v>6069.14</v>
      </c>
      <c r="AA95" s="68">
        <f t="shared" si="24"/>
        <v>10248.72</v>
      </c>
      <c r="AB95" s="53">
        <v>8623.87</v>
      </c>
      <c r="AC95" s="55"/>
      <c r="AD95" s="55"/>
      <c r="AE95" s="36"/>
    </row>
    <row r="96">
      <c r="A96" s="106" t="s">
        <v>164</v>
      </c>
      <c r="B96" s="112" t="s">
        <v>165</v>
      </c>
      <c r="C96" s="59">
        <v>2.0</v>
      </c>
      <c r="D96" s="60" t="s">
        <v>28</v>
      </c>
      <c r="E96" s="77">
        <v>3128.08</v>
      </c>
      <c r="F96" s="77">
        <v>6000.0</v>
      </c>
      <c r="G96" s="62"/>
      <c r="H96" s="62"/>
      <c r="I96" s="61">
        <v>1316.0</v>
      </c>
      <c r="J96" s="61"/>
      <c r="K96" s="62"/>
      <c r="L96" s="62"/>
      <c r="M96" s="63"/>
      <c r="N96" s="108"/>
      <c r="O96" s="108"/>
      <c r="P96" s="108"/>
      <c r="Q96" s="108"/>
      <c r="R96" s="108"/>
      <c r="S96" s="108"/>
      <c r="T96" s="108"/>
      <c r="U96" s="109"/>
      <c r="V96" s="110"/>
      <c r="W96" s="111"/>
      <c r="X96" s="67">
        <f t="shared" si="21"/>
        <v>3481.36</v>
      </c>
      <c r="Y96" s="67">
        <f t="shared" si="22"/>
        <v>2361.9</v>
      </c>
      <c r="Z96" s="68">
        <f t="shared" si="23"/>
        <v>1119.46</v>
      </c>
      <c r="AA96" s="68">
        <f t="shared" si="24"/>
        <v>5843.26</v>
      </c>
      <c r="AB96" s="53">
        <v>2214.38</v>
      </c>
      <c r="AC96" s="55"/>
      <c r="AD96" s="55"/>
      <c r="AE96" s="36"/>
    </row>
    <row r="97">
      <c r="A97" s="102" t="s">
        <v>166</v>
      </c>
      <c r="B97" s="113" t="s">
        <v>56</v>
      </c>
      <c r="C97" s="43">
        <v>4.0</v>
      </c>
      <c r="D97" s="44" t="s">
        <v>28</v>
      </c>
      <c r="E97" s="114">
        <v>9879.05</v>
      </c>
      <c r="F97" s="45">
        <v>15000.0</v>
      </c>
      <c r="G97" s="45">
        <v>9950.0</v>
      </c>
      <c r="H97" s="45">
        <v>10299.0</v>
      </c>
      <c r="I97" s="45"/>
      <c r="J97" s="45">
        <v>8688.0</v>
      </c>
      <c r="K97" s="45">
        <v>9780.0</v>
      </c>
      <c r="L97" s="46"/>
      <c r="M97" s="47"/>
      <c r="N97" s="48"/>
      <c r="O97" s="48"/>
      <c r="P97" s="48"/>
      <c r="Q97" s="48"/>
      <c r="R97" s="48"/>
      <c r="S97" s="48"/>
      <c r="T97" s="48"/>
      <c r="U97" s="49"/>
      <c r="V97" s="49"/>
      <c r="W97" s="73"/>
      <c r="X97" s="51">
        <f t="shared" si="21"/>
        <v>10599.34</v>
      </c>
      <c r="Y97" s="51">
        <f t="shared" si="22"/>
        <v>2223.56</v>
      </c>
      <c r="Z97" s="52">
        <f t="shared" si="23"/>
        <v>8375.78</v>
      </c>
      <c r="AA97" s="52">
        <f t="shared" si="24"/>
        <v>12822.9</v>
      </c>
      <c r="AB97" s="53">
        <v>10109.86</v>
      </c>
      <c r="AC97" s="55"/>
      <c r="AD97" s="55"/>
      <c r="AE97" s="36"/>
    </row>
    <row r="98">
      <c r="A98" s="102" t="s">
        <v>167</v>
      </c>
      <c r="B98" s="42" t="s">
        <v>168</v>
      </c>
      <c r="C98" s="43">
        <v>4.0</v>
      </c>
      <c r="D98" s="44" t="s">
        <v>28</v>
      </c>
      <c r="E98" s="114">
        <v>3128.08</v>
      </c>
      <c r="F98" s="45">
        <v>7000.0</v>
      </c>
      <c r="G98" s="116"/>
      <c r="H98" s="116"/>
      <c r="I98" s="117">
        <v>1579.0</v>
      </c>
      <c r="J98" s="117"/>
      <c r="K98" s="116"/>
      <c r="L98" s="116"/>
      <c r="M98" s="120"/>
      <c r="N98" s="121"/>
      <c r="O98" s="121"/>
      <c r="P98" s="121"/>
      <c r="Q98" s="121"/>
      <c r="R98" s="121"/>
      <c r="S98" s="121"/>
      <c r="T98" s="121"/>
      <c r="U98" s="122"/>
      <c r="V98" s="122"/>
      <c r="W98" s="123"/>
      <c r="X98" s="51">
        <f t="shared" si="21"/>
        <v>3902.36</v>
      </c>
      <c r="Y98" s="51">
        <f t="shared" si="22"/>
        <v>2792.21</v>
      </c>
      <c r="Z98" s="52">
        <f t="shared" si="23"/>
        <v>1110.15</v>
      </c>
      <c r="AA98" s="52">
        <f t="shared" si="24"/>
        <v>6694.57</v>
      </c>
      <c r="AB98" s="53">
        <v>3282.73</v>
      </c>
      <c r="AC98" s="55"/>
      <c r="AD98" s="55"/>
      <c r="AE98" s="36"/>
    </row>
    <row r="99" ht="19.5" customHeight="1">
      <c r="A99" s="124"/>
      <c r="B99" s="125" t="s">
        <v>169</v>
      </c>
      <c r="C99" s="126"/>
      <c r="D99" s="126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6"/>
      <c r="V99" s="126"/>
      <c r="W99" s="126"/>
      <c r="X99" s="126"/>
      <c r="Y99" s="126"/>
      <c r="Z99" s="126"/>
      <c r="AA99" s="128"/>
      <c r="AB99" s="36"/>
      <c r="AC99" s="55"/>
      <c r="AD99" s="55"/>
      <c r="AE99" s="36"/>
    </row>
    <row r="100">
      <c r="A100" s="89" t="s">
        <v>170</v>
      </c>
      <c r="B100" s="90" t="s">
        <v>27</v>
      </c>
      <c r="C100" s="91">
        <v>2.0</v>
      </c>
      <c r="D100" s="92" t="s">
        <v>28</v>
      </c>
      <c r="E100" s="93">
        <v>1846.05</v>
      </c>
      <c r="F100" s="93">
        <v>4500.0</v>
      </c>
      <c r="G100" s="93">
        <v>1875.0</v>
      </c>
      <c r="H100" s="93">
        <v>1729.0</v>
      </c>
      <c r="I100" s="93"/>
      <c r="J100" s="93">
        <v>1750.0</v>
      </c>
      <c r="K100" s="93">
        <v>1541.5</v>
      </c>
      <c r="L100" s="95"/>
      <c r="M100" s="96"/>
      <c r="N100" s="96"/>
      <c r="O100" s="96"/>
      <c r="P100" s="96"/>
      <c r="Q100" s="96"/>
      <c r="R100" s="96"/>
      <c r="S100" s="96"/>
      <c r="T100" s="96"/>
      <c r="U100" s="97"/>
      <c r="V100" s="98"/>
      <c r="W100" s="99"/>
      <c r="X100" s="100">
        <f t="shared" ref="X100:X113" si="25">IF(SUM(E100:M100)&gt;0,ROUND(AVERAGE(E100:M100),2),"")</f>
        <v>2206.93</v>
      </c>
      <c r="Y100" s="100">
        <f t="shared" ref="Y100:Y113" si="26">IF(COUNTA(E100:M100)=1,X100,(IF(SUM(E100:M100)&gt;0,ROUND(STDEV(E100:M100),2),"")))</f>
        <v>1129.48</v>
      </c>
      <c r="Z100" s="101">
        <f t="shared" ref="Z100:Z113" si="27">IF(SUM(X100:Y100)&gt;0,X100-Y100,"")</f>
        <v>1077.45</v>
      </c>
      <c r="AA100" s="101">
        <f t="shared" ref="AA100:AA113" si="28">IF(SUM(X100:Y100)&gt;0,SUM(X100:Y100),"")</f>
        <v>3336.41</v>
      </c>
      <c r="AB100" s="53">
        <v>1889.12</v>
      </c>
      <c r="AC100" s="55"/>
      <c r="AD100" s="55"/>
      <c r="AE100" s="36"/>
    </row>
    <row r="101">
      <c r="A101" s="102" t="s">
        <v>171</v>
      </c>
      <c r="B101" s="103" t="s">
        <v>172</v>
      </c>
      <c r="C101" s="43">
        <v>2.0</v>
      </c>
      <c r="D101" s="44" t="s">
        <v>28</v>
      </c>
      <c r="E101" s="45">
        <v>2468.48</v>
      </c>
      <c r="F101" s="45">
        <v>3000.0</v>
      </c>
      <c r="G101" s="45"/>
      <c r="H101" s="46"/>
      <c r="I101" s="46"/>
      <c r="J101" s="45">
        <v>640.0</v>
      </c>
      <c r="K101" s="45">
        <v>835.0</v>
      </c>
      <c r="L101" s="46"/>
      <c r="M101" s="47"/>
      <c r="N101" s="47"/>
      <c r="O101" s="47"/>
      <c r="P101" s="47"/>
      <c r="Q101" s="47"/>
      <c r="R101" s="47"/>
      <c r="S101" s="47"/>
      <c r="T101" s="47"/>
      <c r="U101" s="104"/>
      <c r="V101" s="73"/>
      <c r="W101" s="105"/>
      <c r="X101" s="51">
        <f t="shared" si="25"/>
        <v>1735.87</v>
      </c>
      <c r="Y101" s="51">
        <f t="shared" si="26"/>
        <v>1175.76</v>
      </c>
      <c r="Z101" s="52">
        <f t="shared" si="27"/>
        <v>560.11</v>
      </c>
      <c r="AA101" s="52">
        <f t="shared" si="28"/>
        <v>2911.63</v>
      </c>
      <c r="AB101" s="53">
        <v>650.0</v>
      </c>
      <c r="AC101" s="55"/>
      <c r="AD101" s="55"/>
      <c r="AE101" s="36"/>
    </row>
    <row r="102">
      <c r="A102" s="106" t="s">
        <v>173</v>
      </c>
      <c r="B102" s="107" t="s">
        <v>32</v>
      </c>
      <c r="C102" s="59">
        <v>6.0</v>
      </c>
      <c r="D102" s="60" t="s">
        <v>28</v>
      </c>
      <c r="E102" s="61">
        <v>2136.55</v>
      </c>
      <c r="F102" s="61">
        <v>6300.0</v>
      </c>
      <c r="G102" s="61">
        <v>2890.0</v>
      </c>
      <c r="H102" s="61">
        <v>2989.0</v>
      </c>
      <c r="I102" s="61"/>
      <c r="J102" s="61">
        <v>2457.11</v>
      </c>
      <c r="K102" s="61">
        <v>2320.0</v>
      </c>
      <c r="L102" s="62"/>
      <c r="M102" s="63"/>
      <c r="N102" s="108"/>
      <c r="O102" s="108"/>
      <c r="P102" s="108"/>
      <c r="Q102" s="108"/>
      <c r="R102" s="108"/>
      <c r="S102" s="108"/>
      <c r="T102" s="108"/>
      <c r="U102" s="109"/>
      <c r="V102" s="110"/>
      <c r="W102" s="111"/>
      <c r="X102" s="67">
        <f t="shared" si="25"/>
        <v>3182.11</v>
      </c>
      <c r="Y102" s="67">
        <f t="shared" si="26"/>
        <v>1562.43</v>
      </c>
      <c r="Z102" s="68">
        <f t="shared" si="27"/>
        <v>1619.68</v>
      </c>
      <c r="AA102" s="68">
        <f t="shared" si="28"/>
        <v>4744.54</v>
      </c>
      <c r="AB102" s="53">
        <v>2488.45</v>
      </c>
      <c r="AC102" s="55"/>
      <c r="AD102" s="55"/>
      <c r="AE102" s="36"/>
    </row>
    <row r="103">
      <c r="A103" s="106" t="s">
        <v>174</v>
      </c>
      <c r="B103" s="112" t="s">
        <v>175</v>
      </c>
      <c r="C103" s="59">
        <v>6.0</v>
      </c>
      <c r="D103" s="60" t="s">
        <v>28</v>
      </c>
      <c r="E103" s="61">
        <v>2468.48</v>
      </c>
      <c r="F103" s="61">
        <v>4000.0</v>
      </c>
      <c r="G103" s="61"/>
      <c r="H103" s="62"/>
      <c r="I103" s="62"/>
      <c r="J103" s="61">
        <v>750.0</v>
      </c>
      <c r="K103" s="61">
        <v>835.0</v>
      </c>
      <c r="L103" s="62"/>
      <c r="M103" s="63"/>
      <c r="N103" s="108"/>
      <c r="O103" s="108"/>
      <c r="P103" s="108"/>
      <c r="Q103" s="108"/>
      <c r="R103" s="108"/>
      <c r="S103" s="108"/>
      <c r="T103" s="108"/>
      <c r="U103" s="109"/>
      <c r="V103" s="110"/>
      <c r="W103" s="111"/>
      <c r="X103" s="67">
        <f t="shared" si="25"/>
        <v>2013.37</v>
      </c>
      <c r="Y103" s="67">
        <f t="shared" si="26"/>
        <v>1542.56</v>
      </c>
      <c r="Z103" s="68">
        <f t="shared" si="27"/>
        <v>470.81</v>
      </c>
      <c r="AA103" s="68">
        <f t="shared" si="28"/>
        <v>3555.93</v>
      </c>
      <c r="AB103" s="53">
        <v>650.0</v>
      </c>
      <c r="AC103" s="55"/>
      <c r="AD103" s="55"/>
      <c r="AE103" s="36"/>
    </row>
    <row r="104">
      <c r="A104" s="102" t="s">
        <v>176</v>
      </c>
      <c r="B104" s="113" t="s">
        <v>40</v>
      </c>
      <c r="C104" s="43">
        <v>8.0</v>
      </c>
      <c r="D104" s="44" t="s">
        <v>28</v>
      </c>
      <c r="E104" s="114">
        <v>5685.61</v>
      </c>
      <c r="F104" s="114">
        <v>10000.0</v>
      </c>
      <c r="G104" s="45">
        <v>6450.0</v>
      </c>
      <c r="H104" s="46"/>
      <c r="I104" s="45"/>
      <c r="J104" s="45">
        <v>7500.0</v>
      </c>
      <c r="K104" s="45">
        <v>3450.0</v>
      </c>
      <c r="L104" s="46"/>
      <c r="M104" s="47"/>
      <c r="N104" s="47"/>
      <c r="O104" s="47"/>
      <c r="P104" s="47"/>
      <c r="Q104" s="47"/>
      <c r="R104" s="47"/>
      <c r="S104" s="47"/>
      <c r="T104" s="47"/>
      <c r="U104" s="104"/>
      <c r="V104" s="73"/>
      <c r="W104" s="105"/>
      <c r="X104" s="51">
        <f t="shared" si="25"/>
        <v>6617.12</v>
      </c>
      <c r="Y104" s="51">
        <f t="shared" si="26"/>
        <v>2405.7</v>
      </c>
      <c r="Z104" s="52">
        <f t="shared" si="27"/>
        <v>4211.42</v>
      </c>
      <c r="AA104" s="52">
        <f t="shared" si="28"/>
        <v>9022.82</v>
      </c>
      <c r="AB104" s="53">
        <v>6539.63</v>
      </c>
      <c r="AC104" s="55"/>
      <c r="AD104" s="55"/>
      <c r="AE104" s="36"/>
    </row>
    <row r="105">
      <c r="A105" s="102" t="s">
        <v>177</v>
      </c>
      <c r="B105" s="103" t="s">
        <v>178</v>
      </c>
      <c r="C105" s="43">
        <v>8.0</v>
      </c>
      <c r="D105" s="44" t="s">
        <v>28</v>
      </c>
      <c r="E105" s="114">
        <v>2718.6</v>
      </c>
      <c r="F105" s="114">
        <v>5000.0</v>
      </c>
      <c r="G105" s="45"/>
      <c r="H105" s="46"/>
      <c r="I105" s="46"/>
      <c r="J105" s="45"/>
      <c r="K105" s="45">
        <v>1131.0</v>
      </c>
      <c r="L105" s="46"/>
      <c r="M105" s="47"/>
      <c r="N105" s="47"/>
      <c r="O105" s="47"/>
      <c r="P105" s="47"/>
      <c r="Q105" s="47"/>
      <c r="R105" s="47"/>
      <c r="S105" s="47"/>
      <c r="T105" s="47"/>
      <c r="U105" s="104"/>
      <c r="V105" s="73"/>
      <c r="W105" s="105"/>
      <c r="X105" s="51">
        <f t="shared" si="25"/>
        <v>2949.87</v>
      </c>
      <c r="Y105" s="51">
        <f t="shared" si="26"/>
        <v>1944.84</v>
      </c>
      <c r="Z105" s="52">
        <f t="shared" si="27"/>
        <v>1005.03</v>
      </c>
      <c r="AA105" s="52">
        <f t="shared" si="28"/>
        <v>4894.71</v>
      </c>
      <c r="AB105" s="53">
        <v>2276.89</v>
      </c>
      <c r="AC105" s="55"/>
      <c r="AD105" s="55"/>
      <c r="AE105" s="36"/>
    </row>
    <row r="106">
      <c r="A106" s="106" t="s">
        <v>179</v>
      </c>
      <c r="B106" s="107" t="s">
        <v>44</v>
      </c>
      <c r="C106" s="59">
        <v>6.0</v>
      </c>
      <c r="D106" s="60" t="s">
        <v>28</v>
      </c>
      <c r="E106" s="77">
        <v>6459.05</v>
      </c>
      <c r="F106" s="77">
        <v>12000.0</v>
      </c>
      <c r="G106" s="61">
        <v>7650.0</v>
      </c>
      <c r="H106" s="61">
        <v>8299.0</v>
      </c>
      <c r="I106" s="61"/>
      <c r="J106" s="61">
        <v>4231.0</v>
      </c>
      <c r="K106" s="62"/>
      <c r="L106" s="62"/>
      <c r="M106" s="63"/>
      <c r="N106" s="108"/>
      <c r="O106" s="108"/>
      <c r="P106" s="108"/>
      <c r="Q106" s="108"/>
      <c r="R106" s="108"/>
      <c r="S106" s="108"/>
      <c r="T106" s="108"/>
      <c r="U106" s="109"/>
      <c r="V106" s="110"/>
      <c r="W106" s="111"/>
      <c r="X106" s="67">
        <f t="shared" si="25"/>
        <v>7727.81</v>
      </c>
      <c r="Y106" s="67">
        <f t="shared" si="26"/>
        <v>2846.99</v>
      </c>
      <c r="Z106" s="68">
        <f t="shared" si="27"/>
        <v>4880.82</v>
      </c>
      <c r="AA106" s="68">
        <f t="shared" si="28"/>
        <v>10574.8</v>
      </c>
      <c r="AB106" s="53">
        <v>8085.11</v>
      </c>
      <c r="AC106" s="55"/>
      <c r="AD106" s="55"/>
      <c r="AE106" s="36"/>
    </row>
    <row r="107">
      <c r="A107" s="106" t="s">
        <v>180</v>
      </c>
      <c r="B107" s="112" t="s">
        <v>181</v>
      </c>
      <c r="C107" s="59">
        <v>6.0</v>
      </c>
      <c r="D107" s="60" t="s">
        <v>28</v>
      </c>
      <c r="E107" s="77">
        <v>2718.6</v>
      </c>
      <c r="F107" s="77">
        <v>5500.0</v>
      </c>
      <c r="G107" s="62"/>
      <c r="H107" s="62"/>
      <c r="I107" s="62"/>
      <c r="J107" s="61">
        <v>1160.0</v>
      </c>
      <c r="K107" s="61">
        <v>1131.0</v>
      </c>
      <c r="L107" s="62"/>
      <c r="M107" s="63"/>
      <c r="N107" s="108"/>
      <c r="O107" s="108"/>
      <c r="P107" s="108"/>
      <c r="Q107" s="108"/>
      <c r="R107" s="108"/>
      <c r="S107" s="108"/>
      <c r="T107" s="108"/>
      <c r="U107" s="109"/>
      <c r="V107" s="110"/>
      <c r="W107" s="111"/>
      <c r="X107" s="67">
        <f t="shared" si="25"/>
        <v>2627.4</v>
      </c>
      <c r="Y107" s="67">
        <f t="shared" si="26"/>
        <v>2053.67</v>
      </c>
      <c r="Z107" s="68">
        <f t="shared" si="27"/>
        <v>573.73</v>
      </c>
      <c r="AA107" s="68">
        <f t="shared" si="28"/>
        <v>4681.07</v>
      </c>
      <c r="AB107" s="53">
        <v>2787.9</v>
      </c>
      <c r="AC107" s="55"/>
      <c r="AD107" s="55"/>
      <c r="AE107" s="36"/>
    </row>
    <row r="108">
      <c r="A108" s="102" t="s">
        <v>182</v>
      </c>
      <c r="B108" s="113" t="s">
        <v>48</v>
      </c>
      <c r="C108" s="43">
        <v>2.0</v>
      </c>
      <c r="D108" s="44" t="s">
        <v>28</v>
      </c>
      <c r="E108" s="114">
        <v>7276.0</v>
      </c>
      <c r="F108" s="114">
        <v>15000.0</v>
      </c>
      <c r="G108" s="45">
        <v>7590.0</v>
      </c>
      <c r="H108" s="45">
        <v>7799.0</v>
      </c>
      <c r="I108" s="45"/>
      <c r="J108" s="45">
        <v>5200.0</v>
      </c>
      <c r="K108" s="45">
        <v>7763.79</v>
      </c>
      <c r="L108" s="46"/>
      <c r="M108" s="47"/>
      <c r="N108" s="47"/>
      <c r="O108" s="47"/>
      <c r="P108" s="47"/>
      <c r="Q108" s="47"/>
      <c r="R108" s="47"/>
      <c r="S108" s="47"/>
      <c r="T108" s="47"/>
      <c r="U108" s="104"/>
      <c r="V108" s="73"/>
      <c r="W108" s="105"/>
      <c r="X108" s="51">
        <f t="shared" si="25"/>
        <v>8438.13</v>
      </c>
      <c r="Y108" s="51">
        <f t="shared" si="26"/>
        <v>3360.85</v>
      </c>
      <c r="Z108" s="52">
        <f t="shared" si="27"/>
        <v>5077.28</v>
      </c>
      <c r="AA108" s="52">
        <f t="shared" si="28"/>
        <v>11798.98</v>
      </c>
      <c r="AB108" s="53">
        <v>7169.5</v>
      </c>
      <c r="AC108" s="55"/>
      <c r="AD108" s="55"/>
      <c r="AE108" s="36"/>
    </row>
    <row r="109">
      <c r="A109" s="102" t="s">
        <v>183</v>
      </c>
      <c r="B109" s="103" t="s">
        <v>184</v>
      </c>
      <c r="C109" s="43">
        <v>2.0</v>
      </c>
      <c r="D109" s="44" t="s">
        <v>28</v>
      </c>
      <c r="E109" s="114">
        <v>2718.6</v>
      </c>
      <c r="F109" s="114">
        <v>6000.0</v>
      </c>
      <c r="G109" s="46"/>
      <c r="H109" s="46"/>
      <c r="I109" s="46"/>
      <c r="J109" s="46"/>
      <c r="K109" s="45">
        <v>1131.0</v>
      </c>
      <c r="L109" s="46"/>
      <c r="M109" s="47"/>
      <c r="N109" s="47"/>
      <c r="O109" s="47"/>
      <c r="P109" s="47"/>
      <c r="Q109" s="47"/>
      <c r="R109" s="47"/>
      <c r="S109" s="47"/>
      <c r="T109" s="47"/>
      <c r="U109" s="104"/>
      <c r="V109" s="73"/>
      <c r="W109" s="105"/>
      <c r="X109" s="51">
        <f t="shared" si="25"/>
        <v>3283.2</v>
      </c>
      <c r="Y109" s="51">
        <f t="shared" si="26"/>
        <v>2483.12</v>
      </c>
      <c r="Z109" s="52">
        <f t="shared" si="27"/>
        <v>800.08</v>
      </c>
      <c r="AA109" s="52">
        <f t="shared" si="28"/>
        <v>5766.32</v>
      </c>
      <c r="AB109" s="53">
        <v>3300.8</v>
      </c>
      <c r="AC109" s="55"/>
      <c r="AD109" s="55"/>
      <c r="AE109" s="36"/>
    </row>
    <row r="110">
      <c r="A110" s="106" t="s">
        <v>185</v>
      </c>
      <c r="B110" s="107" t="s">
        <v>52</v>
      </c>
      <c r="C110" s="59">
        <v>2.0</v>
      </c>
      <c r="D110" s="60" t="s">
        <v>28</v>
      </c>
      <c r="E110" s="77">
        <v>7456.55</v>
      </c>
      <c r="F110" s="77">
        <v>12000.0</v>
      </c>
      <c r="G110" s="61">
        <v>7500.0</v>
      </c>
      <c r="H110" s="61">
        <v>8089.0</v>
      </c>
      <c r="I110" s="61"/>
      <c r="J110" s="61">
        <v>8228.0</v>
      </c>
      <c r="K110" s="61">
        <v>5680.0</v>
      </c>
      <c r="L110" s="62"/>
      <c r="M110" s="63"/>
      <c r="N110" s="108"/>
      <c r="O110" s="108"/>
      <c r="P110" s="108"/>
      <c r="Q110" s="108"/>
      <c r="R110" s="108"/>
      <c r="S110" s="108"/>
      <c r="T110" s="108"/>
      <c r="U110" s="109"/>
      <c r="V110" s="110"/>
      <c r="W110" s="111"/>
      <c r="X110" s="67">
        <f t="shared" si="25"/>
        <v>8158.93</v>
      </c>
      <c r="Y110" s="67">
        <f t="shared" si="26"/>
        <v>2089.79</v>
      </c>
      <c r="Z110" s="68">
        <f t="shared" si="27"/>
        <v>6069.14</v>
      </c>
      <c r="AA110" s="68">
        <f t="shared" si="28"/>
        <v>10248.72</v>
      </c>
      <c r="AB110" s="53">
        <v>8000.0</v>
      </c>
      <c r="AC110" s="55"/>
      <c r="AD110" s="55"/>
      <c r="AE110" s="36"/>
    </row>
    <row r="111">
      <c r="A111" s="106" t="s">
        <v>186</v>
      </c>
      <c r="B111" s="112" t="s">
        <v>187</v>
      </c>
      <c r="C111" s="59">
        <v>2.0</v>
      </c>
      <c r="D111" s="60" t="s">
        <v>28</v>
      </c>
      <c r="E111" s="77">
        <v>2900.35</v>
      </c>
      <c r="F111" s="77">
        <v>6000.0</v>
      </c>
      <c r="G111" s="62"/>
      <c r="H111" s="62"/>
      <c r="I111" s="61">
        <v>1316.0</v>
      </c>
      <c r="J111" s="61"/>
      <c r="K111" s="62"/>
      <c r="L111" s="62"/>
      <c r="M111" s="63"/>
      <c r="N111" s="108"/>
      <c r="O111" s="108"/>
      <c r="P111" s="108"/>
      <c r="Q111" s="108"/>
      <c r="R111" s="108"/>
      <c r="S111" s="108"/>
      <c r="T111" s="108"/>
      <c r="U111" s="109"/>
      <c r="V111" s="110"/>
      <c r="W111" s="111"/>
      <c r="X111" s="67">
        <f t="shared" si="25"/>
        <v>3405.45</v>
      </c>
      <c r="Y111" s="67">
        <f t="shared" si="26"/>
        <v>2382.5</v>
      </c>
      <c r="Z111" s="68">
        <f t="shared" si="27"/>
        <v>1022.95</v>
      </c>
      <c r="AA111" s="68">
        <f t="shared" si="28"/>
        <v>5787.95</v>
      </c>
      <c r="AB111" s="53">
        <v>2270.81</v>
      </c>
      <c r="AC111" s="55"/>
      <c r="AD111" s="55"/>
      <c r="AE111" s="36"/>
    </row>
    <row r="112">
      <c r="A112" s="102" t="s">
        <v>188</v>
      </c>
      <c r="B112" s="113" t="s">
        <v>56</v>
      </c>
      <c r="C112" s="43">
        <v>3.0</v>
      </c>
      <c r="D112" s="44" t="s">
        <v>28</v>
      </c>
      <c r="E112" s="114">
        <v>9879.05</v>
      </c>
      <c r="F112" s="45">
        <v>15000.0</v>
      </c>
      <c r="G112" s="45">
        <v>9950.0</v>
      </c>
      <c r="H112" s="45">
        <v>10299.0</v>
      </c>
      <c r="I112" s="45"/>
      <c r="J112" s="45">
        <v>8688.0</v>
      </c>
      <c r="K112" s="45">
        <v>9780.0</v>
      </c>
      <c r="L112" s="46"/>
      <c r="M112" s="47"/>
      <c r="N112" s="48"/>
      <c r="O112" s="48"/>
      <c r="P112" s="48"/>
      <c r="Q112" s="48"/>
      <c r="R112" s="48"/>
      <c r="S112" s="48"/>
      <c r="T112" s="48"/>
      <c r="U112" s="49"/>
      <c r="V112" s="49"/>
      <c r="W112" s="73"/>
      <c r="X112" s="51">
        <f t="shared" si="25"/>
        <v>10599.34</v>
      </c>
      <c r="Y112" s="51">
        <f t="shared" si="26"/>
        <v>2223.56</v>
      </c>
      <c r="Z112" s="52">
        <f t="shared" si="27"/>
        <v>8375.78</v>
      </c>
      <c r="AA112" s="52">
        <f t="shared" si="28"/>
        <v>12822.9</v>
      </c>
      <c r="AB112" s="53">
        <v>10100.0</v>
      </c>
      <c r="AC112" s="55"/>
      <c r="AD112" s="55"/>
      <c r="AE112" s="36"/>
    </row>
    <row r="113">
      <c r="A113" s="102" t="s">
        <v>189</v>
      </c>
      <c r="B113" s="42" t="s">
        <v>190</v>
      </c>
      <c r="C113" s="43">
        <v>3.0</v>
      </c>
      <c r="D113" s="44" t="s">
        <v>28</v>
      </c>
      <c r="E113" s="114">
        <v>2900.35</v>
      </c>
      <c r="F113" s="45">
        <v>7000.0</v>
      </c>
      <c r="G113" s="116"/>
      <c r="H113" s="116"/>
      <c r="I113" s="117">
        <v>1579.0</v>
      </c>
      <c r="J113" s="117"/>
      <c r="K113" s="116"/>
      <c r="L113" s="116"/>
      <c r="M113" s="120"/>
      <c r="N113" s="121"/>
      <c r="O113" s="121"/>
      <c r="P113" s="121"/>
      <c r="Q113" s="121"/>
      <c r="R113" s="121"/>
      <c r="S113" s="121"/>
      <c r="T113" s="121"/>
      <c r="U113" s="122"/>
      <c r="V113" s="122"/>
      <c r="W113" s="123"/>
      <c r="X113" s="51">
        <f t="shared" si="25"/>
        <v>3826.45</v>
      </c>
      <c r="Y113" s="51">
        <f t="shared" si="26"/>
        <v>2826.67</v>
      </c>
      <c r="Z113" s="52">
        <f t="shared" si="27"/>
        <v>999.78</v>
      </c>
      <c r="AA113" s="52">
        <f t="shared" si="28"/>
        <v>6653.12</v>
      </c>
      <c r="AB113" s="53">
        <v>3345.87</v>
      </c>
      <c r="AC113" s="55"/>
      <c r="AD113" s="55"/>
      <c r="AE113" s="36"/>
    </row>
    <row r="114" ht="20.25" customHeight="1">
      <c r="A114" s="124"/>
      <c r="B114" s="125" t="s">
        <v>191</v>
      </c>
      <c r="C114" s="126"/>
      <c r="D114" s="126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6"/>
      <c r="V114" s="126"/>
      <c r="W114" s="126"/>
      <c r="X114" s="126"/>
      <c r="Y114" s="126"/>
      <c r="Z114" s="126"/>
      <c r="AA114" s="128"/>
      <c r="AB114" s="36"/>
      <c r="AC114" s="55"/>
      <c r="AD114" s="55"/>
      <c r="AE114" s="36"/>
    </row>
    <row r="115">
      <c r="A115" s="89" t="s">
        <v>192</v>
      </c>
      <c r="B115" s="90" t="s">
        <v>27</v>
      </c>
      <c r="C115" s="91">
        <v>2.0</v>
      </c>
      <c r="D115" s="92" t="s">
        <v>28</v>
      </c>
      <c r="E115" s="93">
        <v>1846.05</v>
      </c>
      <c r="F115" s="93">
        <v>4500.0</v>
      </c>
      <c r="G115" s="93">
        <v>1875.0</v>
      </c>
      <c r="H115" s="93">
        <v>1729.0</v>
      </c>
      <c r="I115" s="93"/>
      <c r="J115" s="93">
        <v>1750.0</v>
      </c>
      <c r="K115" s="93">
        <v>1541.5</v>
      </c>
      <c r="L115" s="95"/>
      <c r="M115" s="96"/>
      <c r="N115" s="96"/>
      <c r="O115" s="96"/>
      <c r="P115" s="96"/>
      <c r="Q115" s="96"/>
      <c r="R115" s="96"/>
      <c r="S115" s="96"/>
      <c r="T115" s="96"/>
      <c r="U115" s="97"/>
      <c r="V115" s="98"/>
      <c r="W115" s="99"/>
      <c r="X115" s="100">
        <f t="shared" ref="X115:X128" si="29">IF(SUM(E115:M115)&gt;0,ROUND(AVERAGE(E115:M115),2),"")</f>
        <v>2206.93</v>
      </c>
      <c r="Y115" s="100">
        <f t="shared" ref="Y115:Y128" si="30">IF(COUNTA(E115:M115)=1,X115,(IF(SUM(E115:M115)&gt;0,ROUND(STDEV(E115:M115),2),"")))</f>
        <v>1129.48</v>
      </c>
      <c r="Z115" s="101">
        <f t="shared" ref="Z115:Z128" si="31">IF(SUM(X115:Y115)&gt;0,X115-Y115,"")</f>
        <v>1077.45</v>
      </c>
      <c r="AA115" s="101">
        <f t="shared" ref="AA115:AA128" si="32">IF(SUM(X115:Y115)&gt;0,SUM(X115:Y115),"")</f>
        <v>3336.41</v>
      </c>
      <c r="AB115" s="53">
        <v>1889.09</v>
      </c>
      <c r="AC115" s="55"/>
      <c r="AD115" s="55"/>
      <c r="AE115" s="36"/>
    </row>
    <row r="116">
      <c r="A116" s="102" t="s">
        <v>193</v>
      </c>
      <c r="B116" s="103" t="s">
        <v>194</v>
      </c>
      <c r="C116" s="43">
        <v>2.0</v>
      </c>
      <c r="D116" s="44" t="s">
        <v>28</v>
      </c>
      <c r="E116" s="45">
        <v>2334.65</v>
      </c>
      <c r="F116" s="45">
        <v>3000.0</v>
      </c>
      <c r="G116" s="45"/>
      <c r="H116" s="46"/>
      <c r="I116" s="46"/>
      <c r="J116" s="45">
        <v>640.0</v>
      </c>
      <c r="K116" s="45">
        <v>835.0</v>
      </c>
      <c r="L116" s="46"/>
      <c r="M116" s="47"/>
      <c r="N116" s="47"/>
      <c r="O116" s="47"/>
      <c r="P116" s="47"/>
      <c r="Q116" s="47"/>
      <c r="R116" s="47"/>
      <c r="S116" s="47"/>
      <c r="T116" s="47"/>
      <c r="U116" s="104"/>
      <c r="V116" s="73"/>
      <c r="W116" s="105"/>
      <c r="X116" s="51">
        <f t="shared" si="29"/>
        <v>1702.41</v>
      </c>
      <c r="Y116" s="51">
        <f t="shared" si="30"/>
        <v>1149.58</v>
      </c>
      <c r="Z116" s="52">
        <f t="shared" si="31"/>
        <v>552.83</v>
      </c>
      <c r="AA116" s="52">
        <f t="shared" si="32"/>
        <v>2851.99</v>
      </c>
      <c r="AB116" s="53">
        <v>650.0</v>
      </c>
      <c r="AC116" s="55"/>
      <c r="AD116" s="55"/>
      <c r="AE116" s="36"/>
    </row>
    <row r="117">
      <c r="A117" s="106" t="s">
        <v>195</v>
      </c>
      <c r="B117" s="107" t="s">
        <v>32</v>
      </c>
      <c r="C117" s="59">
        <v>4.0</v>
      </c>
      <c r="D117" s="60" t="s">
        <v>28</v>
      </c>
      <c r="E117" s="61">
        <v>2136.55</v>
      </c>
      <c r="F117" s="61">
        <v>6300.0</v>
      </c>
      <c r="G117" s="61">
        <v>2890.0</v>
      </c>
      <c r="H117" s="61">
        <v>2989.0</v>
      </c>
      <c r="I117" s="61"/>
      <c r="J117" s="61">
        <v>2457.11</v>
      </c>
      <c r="K117" s="61">
        <v>2320.0</v>
      </c>
      <c r="L117" s="62"/>
      <c r="M117" s="63"/>
      <c r="N117" s="108"/>
      <c r="O117" s="108"/>
      <c r="P117" s="108"/>
      <c r="Q117" s="108"/>
      <c r="R117" s="108"/>
      <c r="S117" s="108"/>
      <c r="T117" s="108"/>
      <c r="U117" s="109"/>
      <c r="V117" s="110"/>
      <c r="W117" s="111"/>
      <c r="X117" s="67">
        <f t="shared" si="29"/>
        <v>3182.11</v>
      </c>
      <c r="Y117" s="67">
        <f t="shared" si="30"/>
        <v>1562.43</v>
      </c>
      <c r="Z117" s="68">
        <f t="shared" si="31"/>
        <v>1619.68</v>
      </c>
      <c r="AA117" s="68">
        <f t="shared" si="32"/>
        <v>4744.54</v>
      </c>
      <c r="AB117" s="53">
        <v>2488.45</v>
      </c>
      <c r="AC117" s="55"/>
      <c r="AD117" s="55"/>
      <c r="AE117" s="36"/>
    </row>
    <row r="118">
      <c r="A118" s="106" t="s">
        <v>196</v>
      </c>
      <c r="B118" s="112" t="s">
        <v>197</v>
      </c>
      <c r="C118" s="59">
        <v>4.0</v>
      </c>
      <c r="D118" s="60" t="s">
        <v>28</v>
      </c>
      <c r="E118" s="61">
        <v>2334.65</v>
      </c>
      <c r="F118" s="61">
        <v>4000.0</v>
      </c>
      <c r="G118" s="61"/>
      <c r="H118" s="62"/>
      <c r="I118" s="62"/>
      <c r="J118" s="61">
        <v>750.0</v>
      </c>
      <c r="K118" s="61">
        <v>835.0</v>
      </c>
      <c r="L118" s="62"/>
      <c r="M118" s="63"/>
      <c r="N118" s="108"/>
      <c r="O118" s="108"/>
      <c r="P118" s="108"/>
      <c r="Q118" s="108"/>
      <c r="R118" s="108"/>
      <c r="S118" s="108"/>
      <c r="T118" s="108"/>
      <c r="U118" s="109"/>
      <c r="V118" s="110"/>
      <c r="W118" s="111"/>
      <c r="X118" s="67">
        <f t="shared" si="29"/>
        <v>1979.91</v>
      </c>
      <c r="Y118" s="67">
        <f t="shared" si="30"/>
        <v>1530.81</v>
      </c>
      <c r="Z118" s="68">
        <f t="shared" si="31"/>
        <v>449.1</v>
      </c>
      <c r="AA118" s="68">
        <f t="shared" si="32"/>
        <v>3510.72</v>
      </c>
      <c r="AB118" s="53">
        <v>650.0</v>
      </c>
      <c r="AC118" s="55"/>
      <c r="AD118" s="55"/>
      <c r="AE118" s="36"/>
    </row>
    <row r="119">
      <c r="A119" s="102" t="s">
        <v>198</v>
      </c>
      <c r="B119" s="113" t="s">
        <v>40</v>
      </c>
      <c r="C119" s="43">
        <v>5.0</v>
      </c>
      <c r="D119" s="44" t="s">
        <v>28</v>
      </c>
      <c r="E119" s="114">
        <v>5685.61</v>
      </c>
      <c r="F119" s="114">
        <v>10000.0</v>
      </c>
      <c r="G119" s="45">
        <v>6450.0</v>
      </c>
      <c r="H119" s="46"/>
      <c r="I119" s="45"/>
      <c r="J119" s="45">
        <v>7500.0</v>
      </c>
      <c r="K119" s="45">
        <v>3450.0</v>
      </c>
      <c r="L119" s="46"/>
      <c r="M119" s="47"/>
      <c r="N119" s="47"/>
      <c r="O119" s="47"/>
      <c r="P119" s="47"/>
      <c r="Q119" s="47"/>
      <c r="R119" s="47"/>
      <c r="S119" s="47"/>
      <c r="T119" s="47"/>
      <c r="U119" s="104"/>
      <c r="V119" s="73"/>
      <c r="W119" s="105"/>
      <c r="X119" s="51">
        <f t="shared" si="29"/>
        <v>6617.12</v>
      </c>
      <c r="Y119" s="51">
        <f t="shared" si="30"/>
        <v>2405.7</v>
      </c>
      <c r="Z119" s="52">
        <f t="shared" si="31"/>
        <v>4211.42</v>
      </c>
      <c r="AA119" s="52">
        <f t="shared" si="32"/>
        <v>9022.82</v>
      </c>
      <c r="AB119" s="53">
        <v>6539.62</v>
      </c>
      <c r="AC119" s="55"/>
      <c r="AD119" s="55"/>
      <c r="AE119" s="36"/>
    </row>
    <row r="120">
      <c r="A120" s="102" t="s">
        <v>199</v>
      </c>
      <c r="B120" s="103" t="s">
        <v>200</v>
      </c>
      <c r="C120" s="43">
        <v>5.0</v>
      </c>
      <c r="D120" s="44" t="s">
        <v>28</v>
      </c>
      <c r="E120" s="114">
        <v>2584.23</v>
      </c>
      <c r="F120" s="114">
        <v>5000.0</v>
      </c>
      <c r="G120" s="45"/>
      <c r="H120" s="46"/>
      <c r="I120" s="46"/>
      <c r="J120" s="45"/>
      <c r="K120" s="45">
        <v>1131.0</v>
      </c>
      <c r="L120" s="46"/>
      <c r="M120" s="47"/>
      <c r="N120" s="47"/>
      <c r="O120" s="47"/>
      <c r="P120" s="47"/>
      <c r="Q120" s="47"/>
      <c r="R120" s="47"/>
      <c r="S120" s="47"/>
      <c r="T120" s="47"/>
      <c r="U120" s="104"/>
      <c r="V120" s="73"/>
      <c r="W120" s="105"/>
      <c r="X120" s="51">
        <f t="shared" si="29"/>
        <v>2905.08</v>
      </c>
      <c r="Y120" s="51">
        <f t="shared" si="30"/>
        <v>1954.35</v>
      </c>
      <c r="Z120" s="52">
        <f t="shared" si="31"/>
        <v>950.73</v>
      </c>
      <c r="AA120" s="52">
        <f t="shared" si="32"/>
        <v>4859.43</v>
      </c>
      <c r="AB120" s="53">
        <v>2245.87</v>
      </c>
      <c r="AC120" s="55"/>
      <c r="AD120" s="55"/>
      <c r="AE120" s="36"/>
    </row>
    <row r="121">
      <c r="A121" s="106" t="s">
        <v>201</v>
      </c>
      <c r="B121" s="107" t="s">
        <v>44</v>
      </c>
      <c r="C121" s="59">
        <v>6.0</v>
      </c>
      <c r="D121" s="60" t="s">
        <v>28</v>
      </c>
      <c r="E121" s="77">
        <v>6459.05</v>
      </c>
      <c r="F121" s="77">
        <v>12000.0</v>
      </c>
      <c r="G121" s="61">
        <v>7650.0</v>
      </c>
      <c r="H121" s="61">
        <v>8299.0</v>
      </c>
      <c r="I121" s="61"/>
      <c r="J121" s="61">
        <v>4231.0</v>
      </c>
      <c r="K121" s="62"/>
      <c r="L121" s="62"/>
      <c r="M121" s="63"/>
      <c r="N121" s="108"/>
      <c r="O121" s="108"/>
      <c r="P121" s="108"/>
      <c r="Q121" s="108"/>
      <c r="R121" s="108"/>
      <c r="S121" s="108"/>
      <c r="T121" s="108"/>
      <c r="U121" s="109"/>
      <c r="V121" s="110"/>
      <c r="W121" s="111"/>
      <c r="X121" s="67">
        <f t="shared" si="29"/>
        <v>7727.81</v>
      </c>
      <c r="Y121" s="67">
        <f t="shared" si="30"/>
        <v>2846.99</v>
      </c>
      <c r="Z121" s="68">
        <f t="shared" si="31"/>
        <v>4880.82</v>
      </c>
      <c r="AA121" s="68">
        <f t="shared" si="32"/>
        <v>10574.8</v>
      </c>
      <c r="AB121" s="53">
        <v>8085.1</v>
      </c>
      <c r="AC121" s="55"/>
      <c r="AD121" s="55"/>
      <c r="AE121" s="36"/>
    </row>
    <row r="122">
      <c r="A122" s="106" t="s">
        <v>202</v>
      </c>
      <c r="B122" s="112" t="s">
        <v>203</v>
      </c>
      <c r="C122" s="59">
        <v>6.0</v>
      </c>
      <c r="D122" s="60" t="s">
        <v>28</v>
      </c>
      <c r="E122" s="77">
        <v>2584.23</v>
      </c>
      <c r="F122" s="77">
        <v>5500.0</v>
      </c>
      <c r="G122" s="62"/>
      <c r="H122" s="62"/>
      <c r="I122" s="62"/>
      <c r="J122" s="61">
        <v>1160.0</v>
      </c>
      <c r="K122" s="61">
        <v>1131.0</v>
      </c>
      <c r="L122" s="62"/>
      <c r="M122" s="63"/>
      <c r="N122" s="108"/>
      <c r="O122" s="108"/>
      <c r="P122" s="108"/>
      <c r="Q122" s="108"/>
      <c r="R122" s="108"/>
      <c r="S122" s="108"/>
      <c r="T122" s="108"/>
      <c r="U122" s="109"/>
      <c r="V122" s="110"/>
      <c r="W122" s="111"/>
      <c r="X122" s="67">
        <f t="shared" si="29"/>
        <v>2593.81</v>
      </c>
      <c r="Y122" s="67">
        <f t="shared" si="30"/>
        <v>2052.78</v>
      </c>
      <c r="Z122" s="68">
        <f t="shared" si="31"/>
        <v>541.03</v>
      </c>
      <c r="AA122" s="68">
        <f t="shared" si="32"/>
        <v>4646.59</v>
      </c>
      <c r="AB122" s="53">
        <v>2587.9</v>
      </c>
      <c r="AC122" s="55"/>
      <c r="AD122" s="55"/>
      <c r="AE122" s="36"/>
    </row>
    <row r="123">
      <c r="A123" s="102" t="s">
        <v>204</v>
      </c>
      <c r="B123" s="113" t="s">
        <v>48</v>
      </c>
      <c r="C123" s="43">
        <v>2.0</v>
      </c>
      <c r="D123" s="44" t="s">
        <v>28</v>
      </c>
      <c r="E123" s="114">
        <v>7276.0</v>
      </c>
      <c r="F123" s="114">
        <v>15000.0</v>
      </c>
      <c r="G123" s="45">
        <v>7590.0</v>
      </c>
      <c r="H123" s="45">
        <v>7799.0</v>
      </c>
      <c r="I123" s="45"/>
      <c r="J123" s="45">
        <v>5200.0</v>
      </c>
      <c r="K123" s="45">
        <v>7763.79</v>
      </c>
      <c r="L123" s="46"/>
      <c r="M123" s="47"/>
      <c r="N123" s="47"/>
      <c r="O123" s="47"/>
      <c r="P123" s="47"/>
      <c r="Q123" s="47"/>
      <c r="R123" s="47"/>
      <c r="S123" s="47"/>
      <c r="T123" s="47"/>
      <c r="U123" s="104"/>
      <c r="V123" s="73"/>
      <c r="W123" s="105"/>
      <c r="X123" s="51">
        <f t="shared" si="29"/>
        <v>8438.13</v>
      </c>
      <c r="Y123" s="51">
        <f t="shared" si="30"/>
        <v>3360.85</v>
      </c>
      <c r="Z123" s="52">
        <f t="shared" si="31"/>
        <v>5077.28</v>
      </c>
      <c r="AA123" s="52">
        <f t="shared" si="32"/>
        <v>11798.98</v>
      </c>
      <c r="AB123" s="53">
        <v>7169.5</v>
      </c>
      <c r="AC123" s="55"/>
      <c r="AD123" s="55"/>
      <c r="AE123" s="36"/>
    </row>
    <row r="124">
      <c r="A124" s="102" t="s">
        <v>205</v>
      </c>
      <c r="B124" s="103" t="s">
        <v>206</v>
      </c>
      <c r="C124" s="43">
        <v>2.0</v>
      </c>
      <c r="D124" s="44" t="s">
        <v>28</v>
      </c>
      <c r="E124" s="114">
        <v>2584.23</v>
      </c>
      <c r="F124" s="114">
        <v>6000.0</v>
      </c>
      <c r="G124" s="46"/>
      <c r="H124" s="46"/>
      <c r="I124" s="46"/>
      <c r="J124" s="46"/>
      <c r="K124" s="45">
        <v>1131.0</v>
      </c>
      <c r="L124" s="46"/>
      <c r="M124" s="47"/>
      <c r="N124" s="47"/>
      <c r="O124" s="47"/>
      <c r="P124" s="47"/>
      <c r="Q124" s="47"/>
      <c r="R124" s="47"/>
      <c r="S124" s="47"/>
      <c r="T124" s="47"/>
      <c r="U124" s="104"/>
      <c r="V124" s="73"/>
      <c r="W124" s="105"/>
      <c r="X124" s="51">
        <f t="shared" si="29"/>
        <v>3238.41</v>
      </c>
      <c r="Y124" s="51">
        <f t="shared" si="30"/>
        <v>2499.55</v>
      </c>
      <c r="Z124" s="52">
        <f t="shared" si="31"/>
        <v>738.86</v>
      </c>
      <c r="AA124" s="52">
        <f t="shared" si="32"/>
        <v>5737.96</v>
      </c>
      <c r="AB124" s="53">
        <v>3077.98</v>
      </c>
      <c r="AC124" s="55"/>
      <c r="AD124" s="55"/>
      <c r="AE124" s="36"/>
    </row>
    <row r="125">
      <c r="A125" s="106" t="s">
        <v>207</v>
      </c>
      <c r="B125" s="107" t="s">
        <v>52</v>
      </c>
      <c r="C125" s="59">
        <v>2.0</v>
      </c>
      <c r="D125" s="60" t="s">
        <v>28</v>
      </c>
      <c r="E125" s="77">
        <v>7456.55</v>
      </c>
      <c r="F125" s="77">
        <v>12000.0</v>
      </c>
      <c r="G125" s="61">
        <v>7500.0</v>
      </c>
      <c r="H125" s="61">
        <v>8089.0</v>
      </c>
      <c r="I125" s="61"/>
      <c r="J125" s="61">
        <v>8228.0</v>
      </c>
      <c r="K125" s="61">
        <v>5680.0</v>
      </c>
      <c r="L125" s="62"/>
      <c r="M125" s="63"/>
      <c r="N125" s="108"/>
      <c r="O125" s="108"/>
      <c r="P125" s="108"/>
      <c r="Q125" s="108"/>
      <c r="R125" s="108"/>
      <c r="S125" s="108"/>
      <c r="T125" s="108"/>
      <c r="U125" s="109"/>
      <c r="V125" s="110"/>
      <c r="W125" s="111"/>
      <c r="X125" s="67">
        <f t="shared" si="29"/>
        <v>8158.93</v>
      </c>
      <c r="Y125" s="67">
        <f t="shared" si="30"/>
        <v>2089.79</v>
      </c>
      <c r="Z125" s="68">
        <f t="shared" si="31"/>
        <v>6069.14</v>
      </c>
      <c r="AA125" s="68">
        <f t="shared" si="32"/>
        <v>10248.72</v>
      </c>
      <c r="AB125" s="53">
        <v>8000.0</v>
      </c>
      <c r="AC125" s="55"/>
      <c r="AD125" s="55"/>
      <c r="AE125" s="36"/>
    </row>
    <row r="126">
      <c r="A126" s="106" t="s">
        <v>208</v>
      </c>
      <c r="B126" s="112" t="s">
        <v>209</v>
      </c>
      <c r="C126" s="59">
        <v>2.0</v>
      </c>
      <c r="D126" s="60" t="s">
        <v>28</v>
      </c>
      <c r="E126" s="77">
        <v>2934.57</v>
      </c>
      <c r="F126" s="77">
        <v>6000.0</v>
      </c>
      <c r="G126" s="62"/>
      <c r="H126" s="62"/>
      <c r="I126" s="61">
        <v>1316.0</v>
      </c>
      <c r="J126" s="61"/>
      <c r="K126" s="62"/>
      <c r="L126" s="62"/>
      <c r="M126" s="63"/>
      <c r="N126" s="108"/>
      <c r="O126" s="108"/>
      <c r="P126" s="108"/>
      <c r="Q126" s="108"/>
      <c r="R126" s="108"/>
      <c r="S126" s="108"/>
      <c r="T126" s="108"/>
      <c r="U126" s="109"/>
      <c r="V126" s="110"/>
      <c r="W126" s="111"/>
      <c r="X126" s="67">
        <f t="shared" si="29"/>
        <v>3416.86</v>
      </c>
      <c r="Y126" s="67">
        <f t="shared" si="30"/>
        <v>2378.95</v>
      </c>
      <c r="Z126" s="68">
        <f t="shared" si="31"/>
        <v>1037.91</v>
      </c>
      <c r="AA126" s="68">
        <f t="shared" si="32"/>
        <v>5795.81</v>
      </c>
      <c r="AB126" s="53">
        <v>2155.47</v>
      </c>
      <c r="AC126" s="55"/>
      <c r="AD126" s="55"/>
      <c r="AE126" s="36"/>
    </row>
    <row r="127">
      <c r="A127" s="102" t="s">
        <v>210</v>
      </c>
      <c r="B127" s="113" t="s">
        <v>56</v>
      </c>
      <c r="C127" s="43">
        <v>2.0</v>
      </c>
      <c r="D127" s="44" t="s">
        <v>28</v>
      </c>
      <c r="E127" s="114">
        <v>9879.05</v>
      </c>
      <c r="F127" s="45">
        <v>15000.0</v>
      </c>
      <c r="G127" s="45">
        <v>9950.0</v>
      </c>
      <c r="H127" s="45">
        <v>10299.0</v>
      </c>
      <c r="I127" s="45"/>
      <c r="J127" s="45">
        <v>8688.0</v>
      </c>
      <c r="K127" s="45">
        <v>9780.0</v>
      </c>
      <c r="L127" s="46"/>
      <c r="M127" s="47"/>
      <c r="N127" s="48"/>
      <c r="O127" s="48"/>
      <c r="P127" s="48"/>
      <c r="Q127" s="48"/>
      <c r="R127" s="48"/>
      <c r="S127" s="48"/>
      <c r="T127" s="48"/>
      <c r="U127" s="49"/>
      <c r="V127" s="49"/>
      <c r="W127" s="73"/>
      <c r="X127" s="51">
        <f t="shared" si="29"/>
        <v>10599.34</v>
      </c>
      <c r="Y127" s="51">
        <f t="shared" si="30"/>
        <v>2223.56</v>
      </c>
      <c r="Z127" s="52">
        <f t="shared" si="31"/>
        <v>8375.78</v>
      </c>
      <c r="AA127" s="52">
        <f t="shared" si="32"/>
        <v>12822.9</v>
      </c>
      <c r="AB127" s="53">
        <v>10100.46</v>
      </c>
      <c r="AC127" s="55"/>
      <c r="AD127" s="55"/>
      <c r="AE127" s="36"/>
    </row>
    <row r="128">
      <c r="A128" s="102" t="s">
        <v>211</v>
      </c>
      <c r="B128" s="42" t="s">
        <v>212</v>
      </c>
      <c r="C128" s="43">
        <v>2.0</v>
      </c>
      <c r="D128" s="44" t="s">
        <v>28</v>
      </c>
      <c r="E128" s="114">
        <v>2934.57</v>
      </c>
      <c r="F128" s="45">
        <v>7000.0</v>
      </c>
      <c r="G128" s="116"/>
      <c r="H128" s="116"/>
      <c r="I128" s="117">
        <v>1579.0</v>
      </c>
      <c r="J128" s="117"/>
      <c r="K128" s="116"/>
      <c r="L128" s="116"/>
      <c r="M128" s="120"/>
      <c r="N128" s="121"/>
      <c r="O128" s="121"/>
      <c r="P128" s="121"/>
      <c r="Q128" s="121"/>
      <c r="R128" s="121"/>
      <c r="S128" s="121"/>
      <c r="T128" s="121"/>
      <c r="U128" s="122"/>
      <c r="V128" s="122"/>
      <c r="W128" s="123"/>
      <c r="X128" s="51">
        <f t="shared" si="29"/>
        <v>3837.86</v>
      </c>
      <c r="Y128" s="51">
        <f t="shared" si="30"/>
        <v>2821.13</v>
      </c>
      <c r="Z128" s="52">
        <f t="shared" si="31"/>
        <v>1016.73</v>
      </c>
      <c r="AA128" s="52">
        <f t="shared" si="32"/>
        <v>6658.99</v>
      </c>
      <c r="AB128" s="53">
        <v>3045.87</v>
      </c>
      <c r="AC128" s="55"/>
      <c r="AD128" s="55"/>
      <c r="AE128" s="36"/>
    </row>
    <row r="129" ht="14.25" customHeight="1">
      <c r="A129" s="134"/>
      <c r="B129" s="134"/>
      <c r="C129" s="135"/>
      <c r="D129" s="13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220">
        <f>SUMPRODUCT(X8:X128,C8:C128)</f>
        <v>2169781.57</v>
      </c>
      <c r="Y129" s="134"/>
      <c r="Z129" s="134"/>
      <c r="AA129" s="134"/>
    </row>
    <row r="130" ht="12.75" customHeight="1">
      <c r="A130" s="7"/>
      <c r="B130" s="8"/>
      <c r="C130" s="9"/>
      <c r="D130" s="137"/>
      <c r="E130" s="8" t="str">
        <f>IF('DADOS e Estimativa_old'!E3="","",'DADOS e Estimativa_old'!E3)</f>
        <v/>
      </c>
      <c r="F130" s="8" t="str">
        <f>IF('DADOS e Estimativa_old'!F3="","",'DADOS e Estimativa_old'!F3)</f>
        <v/>
      </c>
      <c r="G130" s="8" t="str">
        <f>IF('DADOS e Estimativa_old'!G3="","",'DADOS e Estimativa_old'!G3)</f>
        <v/>
      </c>
      <c r="H130" s="8" t="str">
        <f>IF('DADOS e Estimativa_old'!H3="","",'DADOS e Estimativa_old'!H3)</f>
        <v/>
      </c>
      <c r="I130" s="8"/>
      <c r="J130" s="8" t="str">
        <f>IF('DADOS e Estimativa_old'!J3="","",'DADOS e Estimativa_old'!J3)</f>
        <v/>
      </c>
      <c r="K130" s="8"/>
      <c r="L130" s="10" t="str">
        <f>IF('DADOS e Estimativa_old'!L3="","",'DADOS e Estimativa_old'!L3)</f>
        <v/>
      </c>
      <c r="M130" s="11"/>
      <c r="N130" s="8" t="str">
        <f>IF('DADOS e Estimativa_old'!N3="","",'DADOS e Estimativa_old'!N3)</f>
        <v/>
      </c>
      <c r="O130" s="8" t="str">
        <f>IF('DADOS e Estimativa_old'!O3="","",'DADOS e Estimativa_old'!O3)</f>
        <v/>
      </c>
      <c r="P130" s="8" t="str">
        <f>IF('DADOS e Estimativa_old'!P3="","",'DADOS e Estimativa_old'!P3)</f>
        <v/>
      </c>
      <c r="Q130" s="8" t="str">
        <f>IF('DADOS e Estimativa_old'!Q3="","",'DADOS e Estimativa_old'!Q3)</f>
        <v/>
      </c>
      <c r="R130" s="8" t="str">
        <f>IF('DADOS e Estimativa_old'!R3="","",'DADOS e Estimativa_old'!R3)</f>
        <v/>
      </c>
      <c r="S130" s="8" t="str">
        <f>IF('DADOS e Estimativa_old'!S3="","",'DADOS e Estimativa_old'!S3)</f>
        <v/>
      </c>
      <c r="T130" s="8" t="str">
        <f>IF('DADOS e Estimativa_old'!T3="","",'DADOS e Estimativa_old'!T3)</f>
        <v/>
      </c>
      <c r="U130" s="8" t="str">
        <f>IF('DADOS e Estimativa_old'!U3="","",'DADOS e Estimativa_old'!U3)</f>
        <v/>
      </c>
      <c r="V130" s="8" t="str">
        <f>IF('DADOS e Estimativa_old'!V3="","",'DADOS e Estimativa_old'!V3)</f>
        <v/>
      </c>
      <c r="W130" s="8" t="str">
        <f>IF('DADOS e Estimativa_old'!W3="","",'DADOS e Estimativa_old'!W3)</f>
        <v/>
      </c>
      <c r="X130" s="138"/>
      <c r="Y130" s="139"/>
      <c r="Z130" s="138"/>
      <c r="AA130" s="139"/>
    </row>
    <row r="131" ht="25.5" customHeight="1">
      <c r="A131" s="21" t="str">
        <f>IF('DADOS e Estimativa_old'!A4="","",'DADOS e Estimativa_old'!A4)</f>
        <v>Grupo-Item</v>
      </c>
      <c r="B131" s="21" t="str">
        <f>IF('DADOS e Estimativa_old'!B4="","",'DADOS e Estimativa_old'!B4)</f>
        <v>Descrição</v>
      </c>
      <c r="C131" s="16"/>
      <c r="D131" s="140"/>
      <c r="E131" s="21" t="str">
        <f>IF('DADOS e Estimativa_old'!E4="","",'DADOS e Estimativa_old'!E4)</f>
        <v>Instatrec</v>
      </c>
      <c r="F131" s="21" t="str">
        <f>IF('DADOS e Estimativa_old'!F4="","",'DADOS e Estimativa_old'!F4)</f>
        <v>Interclima</v>
      </c>
      <c r="G131" s="21" t="str">
        <f>IF('DADOS e Estimativa_old'!G4="","",'DADOS e Estimativa_old'!G4)</f>
        <v>Uniar</v>
      </c>
      <c r="H131" s="21" t="str">
        <f>IF('DADOS e Estimativa_old'!H4="","",'DADOS e Estimativa_old'!H4)</f>
        <v>Frio Shopping</v>
      </c>
      <c r="I131" s="21" t="str">
        <f>IF('DADOS e Estimativa_old'!I4="","",'DADOS e Estimativa_old'!I4)</f>
        <v>Internet</v>
      </c>
      <c r="J131" s="21" t="str">
        <f>IF('DADOS e Estimativa_old'!J4="","",'DADOS e Estimativa_old'!J4)</f>
        <v>Banco de Preços 1</v>
      </c>
      <c r="K131" s="21" t="str">
        <f>IF('DADOS e Estimativa_old'!K4="","",'DADOS e Estimativa_old'!K4)</f>
        <v>Banco de Preços 2</v>
      </c>
      <c r="L131" s="19" t="str">
        <f>IF('DADOS e Estimativa_old'!L4="","",'DADOS e Estimativa_old'!L4)</f>
        <v>Banco de Preços</v>
      </c>
      <c r="M131" s="20"/>
      <c r="N131" s="21" t="str">
        <f>IF('DADOS e Estimativa_old'!N4="","",'DADOS e Estimativa_old'!N4)</f>
        <v>qq</v>
      </c>
      <c r="O131" s="21" t="str">
        <f>IF('DADOS e Estimativa_old'!O4="","",'DADOS e Estimativa_old'!O4)</f>
        <v>qq</v>
      </c>
      <c r="P131" s="21" t="str">
        <f>IF('DADOS e Estimativa_old'!P4="","",'DADOS e Estimativa_old'!P4)</f>
        <v>qq</v>
      </c>
      <c r="Q131" s="21" t="str">
        <f>IF('DADOS e Estimativa_old'!Q4="","",'DADOS e Estimativa_old'!Q4)</f>
        <v>qq</v>
      </c>
      <c r="R131" s="21" t="str">
        <f>IF('DADOS e Estimativa_old'!R4="","",'DADOS e Estimativa_old'!R4)</f>
        <v>x</v>
      </c>
      <c r="S131" s="21" t="str">
        <f>IF('DADOS e Estimativa_old'!S4="","",'DADOS e Estimativa_old'!S4)</f>
        <v>qq</v>
      </c>
      <c r="T131" s="21" t="str">
        <f>IF('DADOS e Estimativa_old'!T4="","",'DADOS e Estimativa_old'!T4)</f>
        <v>qq</v>
      </c>
      <c r="U131" s="21" t="str">
        <f>IF('DADOS e Estimativa_old'!U4="","",'DADOS e Estimativa_old'!U4)</f>
        <v>qq</v>
      </c>
      <c r="V131" s="21" t="str">
        <f>IF('DADOS e Estimativa_old'!V4="","",'DADOS e Estimativa_old'!V4)</f>
        <v>ss</v>
      </c>
      <c r="W131" s="21" t="str">
        <f>IF('DADOS e Estimativa_old'!W4="","",'DADOS e Estimativa_old'!W4)</f>
        <v>qq</v>
      </c>
      <c r="X131" s="141" t="s">
        <v>213</v>
      </c>
      <c r="Y131" s="142"/>
      <c r="Z131" s="141"/>
      <c r="AA131" s="142"/>
    </row>
    <row r="132" ht="12.75" customHeight="1">
      <c r="A132" s="24"/>
      <c r="B132" s="15"/>
      <c r="C132" s="16"/>
      <c r="D132" s="143" t="str">
        <f>D5</f>
        <v/>
      </c>
      <c r="E132" s="15" t="str">
        <f>IF('DADOS e Estimativa_old'!E5="","",'DADOS e Estimativa_old'!E5)</f>
        <v/>
      </c>
      <c r="F132" s="15" t="str">
        <f>IF('DADOS e Estimativa_old'!F5="","",'DADOS e Estimativa_old'!F5)</f>
        <v/>
      </c>
      <c r="G132" s="15" t="str">
        <f>IF('DADOS e Estimativa_old'!G5="","",'DADOS e Estimativa_old'!G5)</f>
        <v/>
      </c>
      <c r="H132" s="15" t="str">
        <f>IF('DADOS e Estimativa_old'!H5="","",'DADOS e Estimativa_old'!H5)</f>
        <v/>
      </c>
      <c r="I132" s="15"/>
      <c r="J132" s="15" t="str">
        <f>IF('DADOS e Estimativa_old'!J5="","",'DADOS e Estimativa_old'!J5)</f>
        <v/>
      </c>
      <c r="K132" s="15"/>
      <c r="L132" s="26" t="str">
        <f>IF('DADOS e Estimativa_old'!L5="","",'DADOS e Estimativa_old'!L5)</f>
        <v/>
      </c>
      <c r="M132" s="20"/>
      <c r="N132" s="15" t="str">
        <f>IF('DADOS e Estimativa_old'!N5="","",'DADOS e Estimativa_old'!N5)</f>
        <v/>
      </c>
      <c r="O132" s="15" t="str">
        <f>IF('DADOS e Estimativa_old'!O5="","",'DADOS e Estimativa_old'!O5)</f>
        <v/>
      </c>
      <c r="P132" s="15" t="str">
        <f>IF('DADOS e Estimativa_old'!P5="","",'DADOS e Estimativa_old'!P5)</f>
        <v/>
      </c>
      <c r="Q132" s="15" t="str">
        <f>IF('DADOS e Estimativa_old'!Q5="","",'DADOS e Estimativa_old'!Q5)</f>
        <v/>
      </c>
      <c r="R132" s="15" t="str">
        <f>IF('DADOS e Estimativa_old'!R5="","",'DADOS e Estimativa_old'!R5)</f>
        <v/>
      </c>
      <c r="S132" s="15" t="str">
        <f>IF('DADOS e Estimativa_old'!S5="","",'DADOS e Estimativa_old'!S5)</f>
        <v/>
      </c>
      <c r="T132" s="15" t="str">
        <f>IF('DADOS e Estimativa_old'!T5="","",'DADOS e Estimativa_old'!T5)</f>
        <v/>
      </c>
      <c r="U132" s="15" t="str">
        <f>IF('DADOS e Estimativa_old'!U5="","",'DADOS e Estimativa_old'!U5)</f>
        <v/>
      </c>
      <c r="V132" s="15" t="str">
        <f>IF('DADOS e Estimativa_old'!V5="","",'DADOS e Estimativa_old'!V5)</f>
        <v/>
      </c>
      <c r="W132" s="15" t="str">
        <f>IF('DADOS e Estimativa_old'!W5="","",'DADOS e Estimativa_old'!W5)</f>
        <v/>
      </c>
      <c r="X132" s="141" t="s">
        <v>214</v>
      </c>
      <c r="Y132" s="142"/>
      <c r="Z132" s="141" t="s">
        <v>215</v>
      </c>
      <c r="AA132" s="142"/>
    </row>
    <row r="133" ht="13.5" customHeight="1">
      <c r="A133" s="29"/>
      <c r="B133" s="30"/>
      <c r="C133" s="21" t="str">
        <f>IF('DADOS e Estimativa_old'!C6="","",'DADOS e Estimativa_old'!C6)</f>
        <v>Qtde</v>
      </c>
      <c r="D133" s="21" t="str">
        <f>IF('DADOS e Estimativa_old'!D6="","",'DADOS e Estimativa_old'!D6)</f>
        <v>Unidade</v>
      </c>
      <c r="E133" s="30" t="str">
        <f>IF('DADOS e Estimativa_old'!E6="","",'DADOS e Estimativa_old'!E6)</f>
        <v/>
      </c>
      <c r="F133" s="30" t="str">
        <f>IF('DADOS e Estimativa_old'!F6="","",'DADOS e Estimativa_old'!F6)</f>
        <v/>
      </c>
      <c r="G133" s="30" t="str">
        <f>IF('DADOS e Estimativa_old'!G6="","",'DADOS e Estimativa_old'!G6)</f>
        <v/>
      </c>
      <c r="H133" s="30" t="str">
        <f>IF('DADOS e Estimativa_old'!H6="","",'DADOS e Estimativa_old'!H6)</f>
        <v/>
      </c>
      <c r="I133" s="30"/>
      <c r="J133" s="30" t="str">
        <f>IF('DADOS e Estimativa_old'!J6="","",'DADOS e Estimativa_old'!J6)</f>
        <v/>
      </c>
      <c r="K133" s="30"/>
      <c r="L133" s="32" t="str">
        <f>IF('DADOS e Estimativa_old'!L6="","",'DADOS e Estimativa_old'!L6)</f>
        <v/>
      </c>
      <c r="M133" s="144"/>
      <c r="N133" s="30" t="str">
        <f>IF('DADOS e Estimativa_old'!N6="","",'DADOS e Estimativa_old'!N6)</f>
        <v/>
      </c>
      <c r="O133" s="30" t="str">
        <f>IF('DADOS e Estimativa_old'!O6="","",'DADOS e Estimativa_old'!O6)</f>
        <v/>
      </c>
      <c r="P133" s="30" t="str">
        <f>IF('DADOS e Estimativa_old'!P6="","",'DADOS e Estimativa_old'!P6)</f>
        <v/>
      </c>
      <c r="Q133" s="30" t="str">
        <f>IF('DADOS e Estimativa_old'!Q6="","",'DADOS e Estimativa_old'!Q6)</f>
        <v/>
      </c>
      <c r="R133" s="30" t="str">
        <f>IF('DADOS e Estimativa_old'!R6="","",'DADOS e Estimativa_old'!R6)</f>
        <v/>
      </c>
      <c r="S133" s="30" t="str">
        <f>IF('DADOS e Estimativa_old'!S6="","",'DADOS e Estimativa_old'!S6)</f>
        <v/>
      </c>
      <c r="T133" s="30" t="str">
        <f>IF('DADOS e Estimativa_old'!T6="","",'DADOS e Estimativa_old'!T6)</f>
        <v/>
      </c>
      <c r="U133" s="30" t="str">
        <f>IF('DADOS e Estimativa_old'!U6="","",'DADOS e Estimativa_old'!U6)</f>
        <v/>
      </c>
      <c r="V133" s="30" t="str">
        <f>IF('DADOS e Estimativa_old'!V6="","",'DADOS e Estimativa_old'!V6)</f>
        <v/>
      </c>
      <c r="W133" s="30" t="str">
        <f>IF('DADOS e Estimativa_old'!W6="","",'DADOS e Estimativa_old'!W6)</f>
        <v/>
      </c>
      <c r="X133" s="145"/>
      <c r="Y133" s="146"/>
      <c r="Z133" s="145"/>
      <c r="AA133" s="146"/>
    </row>
    <row r="134" ht="18.75" customHeight="1">
      <c r="A134" s="147"/>
      <c r="B134" s="85" t="str">
        <f>B7</f>
        <v>Circunscrição I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148"/>
      <c r="Y134" s="148"/>
      <c r="Z134" s="148"/>
      <c r="AA134" s="149"/>
    </row>
    <row r="135">
      <c r="A135" s="150" t="str">
        <f>IF('DADOS e Estimativa_old'!A8="","",'DADOS e Estimativa_old'!A8)</f>
        <v>1-1</v>
      </c>
      <c r="B135" s="151" t="str">
        <f>IF('DADOS e Estimativa_old'!B8="","",'DADOS e Estimativa_old'!B8)</f>
        <v>Split Hi-Wall 12.000 BTU's</v>
      </c>
      <c r="C135" s="152">
        <f>IF('DADOS e Estimativa_old'!C8="","",'DADOS e Estimativa_old'!C8)</f>
        <v>3</v>
      </c>
      <c r="D135" s="153" t="str">
        <f>IF('DADOS e Estimativa_old'!D8="","",'DADOS e Estimativa_old'!D8)</f>
        <v>unid.</v>
      </c>
      <c r="E135" s="154">
        <f>IF('DADOS e Estimativa_old'!E8&gt;0,IF(AND('DADOS e Estimativa_old'!$Z8&lt;='DADOS e Estimativa_old'!E8,'DADOS e Estimativa_old'!E8&lt;='DADOS e Estimativa_old'!$AA8),'DADOS e Estimativa_old'!E8,"excluído*"),"")</f>
        <v>1846.05</v>
      </c>
      <c r="F135" s="154" t="str">
        <f>IF('DADOS e Estimativa_old'!F8&gt;0,IF(AND('DADOS e Estimativa_old'!$Z8&lt;='DADOS e Estimativa_old'!F8,'DADOS e Estimativa_old'!F8&lt;='DADOS e Estimativa_old'!$AA8),'DADOS e Estimativa_old'!F8,"excluído*"),"")</f>
        <v>excluído*</v>
      </c>
      <c r="G135" s="154">
        <f>IF('DADOS e Estimativa_old'!G8&gt;0,IF(AND('DADOS e Estimativa_old'!$Z8&lt;='DADOS e Estimativa_old'!G8,'DADOS e Estimativa_old'!G8&lt;='DADOS e Estimativa_old'!$AA8),'DADOS e Estimativa_old'!G8,"excluído*"),"")</f>
        <v>1875</v>
      </c>
      <c r="H135" s="154">
        <f>IF('DADOS e Estimativa_old'!H8&gt;0,IF(AND('DADOS e Estimativa_old'!$Z8&lt;='DADOS e Estimativa_old'!H8,'DADOS e Estimativa_old'!H8&lt;='DADOS e Estimativa_old'!$AA8),'DADOS e Estimativa_old'!H8,"excluído*"),"")</f>
        <v>1729</v>
      </c>
      <c r="I135" s="154" t="str">
        <f>IF('DADOS e Estimativa_old'!I8&gt;0,IF(AND('DADOS e Estimativa_old'!$Z8&lt;='DADOS e Estimativa_old'!I8,'DADOS e Estimativa_old'!I8&lt;='DADOS e Estimativa_old'!$AA8),'DADOS e Estimativa_old'!I8,"excluído*"),"")</f>
        <v/>
      </c>
      <c r="J135" s="154">
        <f>IF('DADOS e Estimativa_old'!J8&gt;0,IF(AND('DADOS e Estimativa_old'!$Z8&lt;='DADOS e Estimativa_old'!J8,'DADOS e Estimativa_old'!J8&lt;='DADOS e Estimativa_old'!$AA8),'DADOS e Estimativa_old'!J8,"excluído*"),"")</f>
        <v>1750</v>
      </c>
      <c r="K135" s="154">
        <f>IF('DADOS e Estimativa_old'!K8&gt;0,IF(AND('DADOS e Estimativa_old'!$Z8&lt;='DADOS e Estimativa_old'!K8,'DADOS e Estimativa_old'!K8&lt;='DADOS e Estimativa_old'!$AA8),'DADOS e Estimativa_old'!K8,"excluído*"),"")</f>
        <v>1541.5</v>
      </c>
      <c r="L135" s="154" t="str">
        <f>IF('DADOS e Estimativa_old'!L8&gt;0,IF(AND('DADOS e Estimativa_old'!$Z8&lt;='DADOS e Estimativa_old'!L8,'DADOS e Estimativa_old'!L8&lt;='DADOS e Estimativa_old'!$AA8),'DADOS e Estimativa_old'!L8,"excluído*"),"")</f>
        <v/>
      </c>
      <c r="M135" s="154" t="str">
        <f>IF('DADOS e Estimativa_old'!M8&gt;0,IF(AND('DADOS e Estimativa_old'!$Z8&lt;='DADOS e Estimativa_old'!M8,'DADOS e Estimativa_old'!M8&lt;='DADOS e Estimativa_old'!$AA8),'DADOS e Estimativa_old'!M8,"excluído*"),"")</f>
        <v/>
      </c>
      <c r="N135" s="154" t="str">
        <f>IF('DADOS e Estimativa_old'!N8&gt;0,IF(AND('DADOS e Estimativa_old'!$Z8&lt;='DADOS e Estimativa_old'!N8,'DADOS e Estimativa_old'!N8&lt;='DADOS e Estimativa_old'!$AA8),'DADOS e Estimativa_old'!N8,"excluído*"),"")</f>
        <v/>
      </c>
      <c r="O135" s="154" t="str">
        <f>IF('DADOS e Estimativa_old'!O8&gt;0,IF(AND('DADOS e Estimativa_old'!$Z8&lt;='DADOS e Estimativa_old'!O8,'DADOS e Estimativa_old'!O8&lt;='DADOS e Estimativa_old'!$AA8),'DADOS e Estimativa_old'!O8,"excluído*"),"")</f>
        <v/>
      </c>
      <c r="P135" s="154" t="str">
        <f>IF('DADOS e Estimativa_old'!P8&gt;0,IF(AND('DADOS e Estimativa_old'!$Z8&lt;='DADOS e Estimativa_old'!P8,'DADOS e Estimativa_old'!P8&lt;='DADOS e Estimativa_old'!$AA8),'DADOS e Estimativa_old'!P8,"excluído*"),"")</f>
        <v/>
      </c>
      <c r="Q135" s="154" t="str">
        <f>IF('DADOS e Estimativa_old'!Q8&gt;0,IF(AND('DADOS e Estimativa_old'!$Z8&lt;='DADOS e Estimativa_old'!Q8,'DADOS e Estimativa_old'!Q8&lt;='DADOS e Estimativa_old'!$AA8),'DADOS e Estimativa_old'!Q8,"excluído*"),"")</f>
        <v/>
      </c>
      <c r="R135" s="154" t="str">
        <f>IF('DADOS e Estimativa_old'!R8&gt;0,IF(AND('DADOS e Estimativa_old'!$Z8&lt;='DADOS e Estimativa_old'!R8,'DADOS e Estimativa_old'!R8&lt;='DADOS e Estimativa_old'!$AA8),'DADOS e Estimativa_old'!R8,"excluído*"),"")</f>
        <v/>
      </c>
      <c r="S135" s="154" t="str">
        <f>IF('DADOS e Estimativa_old'!S8&gt;0,IF(AND('DADOS e Estimativa_old'!$Z8&lt;='DADOS e Estimativa_old'!S8,'DADOS e Estimativa_old'!S8&lt;='DADOS e Estimativa_old'!$AA8),'DADOS e Estimativa_old'!S8,"excluído*"),"")</f>
        <v/>
      </c>
      <c r="T135" s="154" t="str">
        <f>IF('DADOS e Estimativa_old'!T8&gt;0,IF(AND('DADOS e Estimativa_old'!$Z8&lt;='DADOS e Estimativa_old'!T8,'DADOS e Estimativa_old'!T8&lt;='DADOS e Estimativa_old'!$AA8),'DADOS e Estimativa_old'!T8,"excluído*"),"")</f>
        <v/>
      </c>
      <c r="U135" s="154" t="str">
        <f>IF('DADOS e Estimativa_old'!U8&gt;0,IF(AND('DADOS e Estimativa_old'!$Z8&lt;='DADOS e Estimativa_old'!U8,'DADOS e Estimativa_old'!U8&lt;='DADOS e Estimativa_old'!$AA8),'DADOS e Estimativa_old'!U8,"excluído*"),"")</f>
        <v/>
      </c>
      <c r="V135" s="154" t="str">
        <f>IF('DADOS e Estimativa_old'!V8&gt;0,IF(AND('DADOS e Estimativa_old'!$Z8&lt;='DADOS e Estimativa_old'!V8,'DADOS e Estimativa_old'!V8&lt;='DADOS e Estimativa_old'!$AA8),'DADOS e Estimativa_old'!V8,"excluído*"),"")</f>
        <v/>
      </c>
      <c r="W135" s="155" t="str">
        <f>IF('DADOS e Estimativa_old'!W8&gt;0,IF(AND('DADOS e Estimativa_old'!$Z8&lt;='DADOS e Estimativa_old'!W8,'DADOS e Estimativa_old'!W8&lt;='DADOS e Estimativa_old'!$AA8),'DADOS e Estimativa_old'!W8,"excluído*"),"")</f>
        <v/>
      </c>
      <c r="X135" s="156">
        <f t="shared" ref="X135:X150" si="33">IF(SUM(E135:M135)&gt;0,ROUND(AVERAGE(E135:M135),2),"")</f>
        <v>1748.31</v>
      </c>
      <c r="Y135" s="157"/>
      <c r="Z135" s="158">
        <f t="shared" ref="Z135:Z150" si="34">IF(X135&lt;&gt;"",X135*C135,"")</f>
        <v>5244.93</v>
      </c>
      <c r="AA135" s="157"/>
      <c r="AB135" s="159">
        <v>1889.0</v>
      </c>
      <c r="AC135" s="54">
        <f t="shared" ref="AC135:AC138" si="35">X135/AB135-1</f>
        <v>-0.07447856008</v>
      </c>
    </row>
    <row r="136">
      <c r="A136" s="160" t="str">
        <f>IF('DADOS e Estimativa_old'!A9="","",'DADOS e Estimativa_old'!A9)</f>
        <v>1-2</v>
      </c>
      <c r="B136" s="161" t="str">
        <f>IF('DADOS e Estimativa_old'!B9="","",'DADOS e Estimativa_old'!B9)</f>
        <v>Instalação item 1</v>
      </c>
      <c r="C136" s="162">
        <f>IF('DADOS e Estimativa_old'!C9="","",'DADOS e Estimativa_old'!C9)</f>
        <v>3</v>
      </c>
      <c r="D136" s="163" t="str">
        <f>IF('DADOS e Estimativa_old'!D9="","",'DADOS e Estimativa_old'!D9)</f>
        <v>unid.</v>
      </c>
      <c r="E136" s="164">
        <f>IF('DADOS e Estimativa_old'!E9&gt;0,IF(AND('DADOS e Estimativa_old'!$Z9&lt;='DADOS e Estimativa_old'!E9,'DADOS e Estimativa_old'!E9&lt;='DADOS e Estimativa_old'!$AA9),'DADOS e Estimativa_old'!E9,"excluído*"),"")</f>
        <v>2121.52</v>
      </c>
      <c r="F136" s="164" t="str">
        <f>IF('DADOS e Estimativa_old'!F9&gt;0,IF(AND('DADOS e Estimativa_old'!$Z9&lt;='DADOS e Estimativa_old'!F9,'DADOS e Estimativa_old'!F9&lt;='DADOS e Estimativa_old'!$AA9),'DADOS e Estimativa_old'!F9,"excluído*"),"")</f>
        <v>excluído*</v>
      </c>
      <c r="G136" s="164" t="str">
        <f>IF('DADOS e Estimativa_old'!G9&gt;0,IF(AND('DADOS e Estimativa_old'!$Z9&lt;='DADOS e Estimativa_old'!G9,'DADOS e Estimativa_old'!G9&lt;='DADOS e Estimativa_old'!$AA9),'DADOS e Estimativa_old'!G9,"excluído*"),"")</f>
        <v/>
      </c>
      <c r="H136" s="164" t="str">
        <f>IF('DADOS e Estimativa_old'!H9&gt;0,IF(AND('DADOS e Estimativa_old'!$Z9&lt;='DADOS e Estimativa_old'!H9,'DADOS e Estimativa_old'!H9&lt;='DADOS e Estimativa_old'!$AA9),'DADOS e Estimativa_old'!H9,"excluído*"),"")</f>
        <v/>
      </c>
      <c r="I136" s="164" t="str">
        <f>IF('DADOS e Estimativa_old'!I9&gt;0,IF(AND('DADOS e Estimativa_old'!$Z9&lt;='DADOS e Estimativa_old'!I9,'DADOS e Estimativa_old'!I9&lt;='DADOS e Estimativa_old'!$AA9),'DADOS e Estimativa_old'!I9,"excluído*"),"")</f>
        <v/>
      </c>
      <c r="J136" s="164">
        <f>IF('DADOS e Estimativa_old'!J9&gt;0,IF(AND('DADOS e Estimativa_old'!$Z9&lt;='DADOS e Estimativa_old'!J9,'DADOS e Estimativa_old'!J9&lt;='DADOS e Estimativa_old'!$AA9),'DADOS e Estimativa_old'!J9,"excluído*"),"")</f>
        <v>640</v>
      </c>
      <c r="K136" s="164">
        <f>IF('DADOS e Estimativa_old'!K9&gt;0,IF(AND('DADOS e Estimativa_old'!$Z9&lt;='DADOS e Estimativa_old'!K9,'DADOS e Estimativa_old'!K9&lt;='DADOS e Estimativa_old'!$AA9),'DADOS e Estimativa_old'!K9,"excluído*"),"")</f>
        <v>835</v>
      </c>
      <c r="L136" s="164" t="str">
        <f>IF('DADOS e Estimativa_old'!L9&gt;0,IF(AND('DADOS e Estimativa_old'!$Z9&lt;='DADOS e Estimativa_old'!L9,'DADOS e Estimativa_old'!L9&lt;='DADOS e Estimativa_old'!$AA9),'DADOS e Estimativa_old'!L9,"excluído*"),"")</f>
        <v/>
      </c>
      <c r="M136" s="164" t="str">
        <f>IF('DADOS e Estimativa_old'!M9&gt;0,IF(AND('DADOS e Estimativa_old'!$Z9&lt;='DADOS e Estimativa_old'!M9,'DADOS e Estimativa_old'!M9&lt;='DADOS e Estimativa_old'!$AA9),'DADOS e Estimativa_old'!M9,"excluído*"),"")</f>
        <v/>
      </c>
      <c r="N136" s="164" t="str">
        <f>IF('DADOS e Estimativa_old'!N9&gt;0,IF(AND('DADOS e Estimativa_old'!$Z9&lt;='DADOS e Estimativa_old'!N9,'DADOS e Estimativa_old'!N9&lt;='DADOS e Estimativa_old'!$AA9),'DADOS e Estimativa_old'!N9,"excluído*"),"")</f>
        <v/>
      </c>
      <c r="O136" s="164" t="str">
        <f>IF('DADOS e Estimativa_old'!O9&gt;0,IF(AND('DADOS e Estimativa_old'!$Z9&lt;='DADOS e Estimativa_old'!O9,'DADOS e Estimativa_old'!O9&lt;='DADOS e Estimativa_old'!$AA9),'DADOS e Estimativa_old'!O9,"excluído*"),"")</f>
        <v/>
      </c>
      <c r="P136" s="164" t="str">
        <f>IF('DADOS e Estimativa_old'!P9&gt;0,IF(AND('DADOS e Estimativa_old'!$Z9&lt;='DADOS e Estimativa_old'!P9,'DADOS e Estimativa_old'!P9&lt;='DADOS e Estimativa_old'!$AA9),'DADOS e Estimativa_old'!P9,"excluído*"),"")</f>
        <v/>
      </c>
      <c r="Q136" s="164" t="str">
        <f>IF('DADOS e Estimativa_old'!Q9&gt;0,IF(AND('DADOS e Estimativa_old'!$Z9&lt;='DADOS e Estimativa_old'!Q9,'DADOS e Estimativa_old'!Q9&lt;='DADOS e Estimativa_old'!$AA9),'DADOS e Estimativa_old'!Q9,"excluído*"),"")</f>
        <v/>
      </c>
      <c r="R136" s="164" t="str">
        <f>IF('DADOS e Estimativa_old'!R9&gt;0,IF(AND('DADOS e Estimativa_old'!$Z9&lt;='DADOS e Estimativa_old'!R9,'DADOS e Estimativa_old'!R9&lt;='DADOS e Estimativa_old'!$AA9),'DADOS e Estimativa_old'!R9,"excluído*"),"")</f>
        <v/>
      </c>
      <c r="S136" s="164" t="str">
        <f>IF('DADOS e Estimativa_old'!S9&gt;0,IF(AND('DADOS e Estimativa_old'!$Z9&lt;='DADOS e Estimativa_old'!S9,'DADOS e Estimativa_old'!S9&lt;='DADOS e Estimativa_old'!$AA9),'DADOS e Estimativa_old'!S9,"excluído*"),"")</f>
        <v/>
      </c>
      <c r="T136" s="164" t="str">
        <f>IF('DADOS e Estimativa_old'!T9&gt;0,IF(AND('DADOS e Estimativa_old'!$Z9&lt;='DADOS e Estimativa_old'!T9,'DADOS e Estimativa_old'!T9&lt;='DADOS e Estimativa_old'!$AA9),'DADOS e Estimativa_old'!T9,"excluído*"),"")</f>
        <v/>
      </c>
      <c r="U136" s="164" t="str">
        <f>IF('DADOS e Estimativa_old'!U9&gt;0,IF(AND('DADOS e Estimativa_old'!$Z9&lt;='DADOS e Estimativa_old'!U9,'DADOS e Estimativa_old'!U9&lt;='DADOS e Estimativa_old'!$AA9),'DADOS e Estimativa_old'!U9,"excluído*"),"")</f>
        <v/>
      </c>
      <c r="V136" s="164" t="str">
        <f>IF('DADOS e Estimativa_old'!V9&gt;0,IF(AND('DADOS e Estimativa_old'!$Z9&lt;='DADOS e Estimativa_old'!V9,'DADOS e Estimativa_old'!V9&lt;='DADOS e Estimativa_old'!$AA9),'DADOS e Estimativa_old'!V9,"excluído*"),"")</f>
        <v/>
      </c>
      <c r="W136" s="165" t="str">
        <f>IF('DADOS e Estimativa_old'!W9&gt;0,IF(AND('DADOS e Estimativa_old'!$Z9&lt;='DADOS e Estimativa_old'!W9,'DADOS e Estimativa_old'!W9&lt;='DADOS e Estimativa_old'!$AA9),'DADOS e Estimativa_old'!W9,"excluído*"),"")</f>
        <v/>
      </c>
      <c r="X136" s="166">
        <f t="shared" si="33"/>
        <v>1198.84</v>
      </c>
      <c r="Y136" s="167"/>
      <c r="Z136" s="168">
        <f t="shared" si="34"/>
        <v>3596.52</v>
      </c>
      <c r="AA136" s="167"/>
      <c r="AB136" s="169">
        <v>590.0</v>
      </c>
      <c r="AC136" s="54">
        <f t="shared" si="35"/>
        <v>1.031932203</v>
      </c>
      <c r="AD136" s="170">
        <v>1.0</v>
      </c>
    </row>
    <row r="137">
      <c r="A137" s="171" t="str">
        <f>IF('DADOS e Estimativa_old'!A10="","",'DADOS e Estimativa_old'!A10)</f>
        <v>1-3</v>
      </c>
      <c r="B137" s="172" t="str">
        <f>IF('DADOS e Estimativa_old'!B10="","",'DADOS e Estimativa_old'!B10)</f>
        <v>Split Hi-Wall 18.000 BTU's</v>
      </c>
      <c r="C137" s="173">
        <f>IF('DADOS e Estimativa_old'!C10="","",'DADOS e Estimativa_old'!C10)</f>
        <v>8</v>
      </c>
      <c r="D137" s="174" t="str">
        <f>IF('DADOS e Estimativa_old'!D10="","",'DADOS e Estimativa_old'!D10)</f>
        <v>unid.</v>
      </c>
      <c r="E137" s="175">
        <f>IF('DADOS e Estimativa_old'!E10&gt;0,IF(AND('DADOS e Estimativa_old'!$Z10&lt;='DADOS e Estimativa_old'!E10,'DADOS e Estimativa_old'!E10&lt;='DADOS e Estimativa_old'!$AA10),'DADOS e Estimativa_old'!E10,"excluído*"),"")</f>
        <v>2136.55</v>
      </c>
      <c r="F137" s="175" t="str">
        <f>IF('DADOS e Estimativa_old'!F10&gt;0,IF(AND('DADOS e Estimativa_old'!$Z10&lt;='DADOS e Estimativa_old'!F10,'DADOS e Estimativa_old'!F10&lt;='DADOS e Estimativa_old'!$AA10),'DADOS e Estimativa_old'!F10,"excluído*"),"")</f>
        <v>excluído*</v>
      </c>
      <c r="G137" s="175">
        <f>IF('DADOS e Estimativa_old'!G10&gt;0,IF(AND('DADOS e Estimativa_old'!$Z10&lt;='DADOS e Estimativa_old'!G10,'DADOS e Estimativa_old'!G10&lt;='DADOS e Estimativa_old'!$AA10),'DADOS e Estimativa_old'!G10,"excluído*"),"")</f>
        <v>2890</v>
      </c>
      <c r="H137" s="175">
        <f>IF('DADOS e Estimativa_old'!H10&gt;0,IF(AND('DADOS e Estimativa_old'!$Z10&lt;='DADOS e Estimativa_old'!H10,'DADOS e Estimativa_old'!H10&lt;='DADOS e Estimativa_old'!$AA10),'DADOS e Estimativa_old'!H10,"excluído*"),"")</f>
        <v>2989</v>
      </c>
      <c r="I137" s="175" t="str">
        <f>IF('DADOS e Estimativa_old'!I10&gt;0,IF(AND('DADOS e Estimativa_old'!$Z10&lt;='DADOS e Estimativa_old'!I10,'DADOS e Estimativa_old'!I10&lt;='DADOS e Estimativa_old'!$AA10),'DADOS e Estimativa_old'!I10,"excluído*"),"")</f>
        <v/>
      </c>
      <c r="J137" s="175">
        <f>IF('DADOS e Estimativa_old'!J10&gt;0,IF(AND('DADOS e Estimativa_old'!$Z10&lt;='DADOS e Estimativa_old'!J10,'DADOS e Estimativa_old'!J10&lt;='DADOS e Estimativa_old'!$AA10),'DADOS e Estimativa_old'!J10,"excluído*"),"")</f>
        <v>2457.11</v>
      </c>
      <c r="K137" s="175">
        <f>IF('DADOS e Estimativa_old'!K10&gt;0,IF(AND('DADOS e Estimativa_old'!$Z10&lt;='DADOS e Estimativa_old'!K10,'DADOS e Estimativa_old'!K10&lt;='DADOS e Estimativa_old'!$AA10),'DADOS e Estimativa_old'!K10,"excluído*"),"")</f>
        <v>2320</v>
      </c>
      <c r="L137" s="175" t="str">
        <f>IF('DADOS e Estimativa_old'!L10&gt;0,IF(AND('DADOS e Estimativa_old'!$Z10&lt;='DADOS e Estimativa_old'!L10,'DADOS e Estimativa_old'!L10&lt;='DADOS e Estimativa_old'!$AA10),'DADOS e Estimativa_old'!L10,"excluído*"),"")</f>
        <v/>
      </c>
      <c r="M137" s="175" t="str">
        <f>IF('DADOS e Estimativa_old'!M10&gt;0,IF(AND('DADOS e Estimativa_old'!$Z10&lt;='DADOS e Estimativa_old'!M10,'DADOS e Estimativa_old'!M10&lt;='DADOS e Estimativa_old'!$AA10),'DADOS e Estimativa_old'!M10,"excluído*"),"")</f>
        <v/>
      </c>
      <c r="N137" s="175" t="str">
        <f>IF('DADOS e Estimativa_old'!N10&gt;0,IF(AND('DADOS e Estimativa_old'!$Z10&lt;='DADOS e Estimativa_old'!N10,'DADOS e Estimativa_old'!N10&lt;='DADOS e Estimativa_old'!$AA10),'DADOS e Estimativa_old'!N10,"excluído*"),"")</f>
        <v/>
      </c>
      <c r="O137" s="175" t="str">
        <f>IF('DADOS e Estimativa_old'!O10&gt;0,IF(AND('DADOS e Estimativa_old'!$Z10&lt;='DADOS e Estimativa_old'!O10,'DADOS e Estimativa_old'!O10&lt;='DADOS e Estimativa_old'!$AA10),'DADOS e Estimativa_old'!O10,"excluído*"),"")</f>
        <v/>
      </c>
      <c r="P137" s="175" t="str">
        <f>IF('DADOS e Estimativa_old'!P10&gt;0,IF(AND('DADOS e Estimativa_old'!$Z10&lt;='DADOS e Estimativa_old'!P10,'DADOS e Estimativa_old'!P10&lt;='DADOS e Estimativa_old'!$AA10),'DADOS e Estimativa_old'!P10,"excluído*"),"")</f>
        <v/>
      </c>
      <c r="Q137" s="175" t="str">
        <f>IF('DADOS e Estimativa_old'!Q10&gt;0,IF(AND('DADOS e Estimativa_old'!$Z10&lt;='DADOS e Estimativa_old'!Q10,'DADOS e Estimativa_old'!Q10&lt;='DADOS e Estimativa_old'!$AA10),'DADOS e Estimativa_old'!Q10,"excluído*"),"")</f>
        <v/>
      </c>
      <c r="R137" s="175" t="str">
        <f>IF('DADOS e Estimativa_old'!R10&gt;0,IF(AND('DADOS e Estimativa_old'!$Z10&lt;='DADOS e Estimativa_old'!R10,'DADOS e Estimativa_old'!R10&lt;='DADOS e Estimativa_old'!$AA10),'DADOS e Estimativa_old'!R10,"excluído*"),"")</f>
        <v/>
      </c>
      <c r="S137" s="175" t="str">
        <f>IF('DADOS e Estimativa_old'!S10&gt;0,IF(AND('DADOS e Estimativa_old'!$Z10&lt;='DADOS e Estimativa_old'!S10,'DADOS e Estimativa_old'!S10&lt;='DADOS e Estimativa_old'!$AA10),'DADOS e Estimativa_old'!S10,"excluído*"),"")</f>
        <v/>
      </c>
      <c r="T137" s="175" t="str">
        <f>IF('DADOS e Estimativa_old'!T10&gt;0,IF(AND('DADOS e Estimativa_old'!$Z10&lt;='DADOS e Estimativa_old'!T10,'DADOS e Estimativa_old'!T10&lt;='DADOS e Estimativa_old'!$AA10),'DADOS e Estimativa_old'!T10,"excluído*"),"")</f>
        <v/>
      </c>
      <c r="U137" s="175" t="str">
        <f>IF('DADOS e Estimativa_old'!U10&gt;0,IF(AND('DADOS e Estimativa_old'!$Z10&lt;='DADOS e Estimativa_old'!U10,'DADOS e Estimativa_old'!U10&lt;='DADOS e Estimativa_old'!$AA10),'DADOS e Estimativa_old'!U10,"excluído*"),"")</f>
        <v/>
      </c>
      <c r="V137" s="175" t="str">
        <f>IF('DADOS e Estimativa_old'!V10&gt;0,IF(AND('DADOS e Estimativa_old'!$Z10&lt;='DADOS e Estimativa_old'!V10,'DADOS e Estimativa_old'!V10&lt;='DADOS e Estimativa_old'!$AA10),'DADOS e Estimativa_old'!V10,"excluído*"),"")</f>
        <v/>
      </c>
      <c r="W137" s="176" t="str">
        <f>IF('DADOS e Estimativa_old'!W10&gt;0,IF(AND('DADOS e Estimativa_old'!$Z10&lt;='DADOS e Estimativa_old'!W10,'DADOS e Estimativa_old'!W10&lt;='DADOS e Estimativa_old'!$AA10),'DADOS e Estimativa_old'!W10,"excluído*"),"")</f>
        <v/>
      </c>
      <c r="X137" s="177">
        <f t="shared" si="33"/>
        <v>2558.53</v>
      </c>
      <c r="Y137" s="167"/>
      <c r="Z137" s="178">
        <f t="shared" si="34"/>
        <v>20468.24</v>
      </c>
      <c r="AA137" s="167"/>
      <c r="AB137" s="169">
        <v>2488.0</v>
      </c>
      <c r="AC137" s="54">
        <f t="shared" si="35"/>
        <v>0.02834807074</v>
      </c>
      <c r="AD137" s="170">
        <v>1.0</v>
      </c>
    </row>
    <row r="138">
      <c r="A138" s="171" t="str">
        <f>IF('DADOS e Estimativa_old'!A11="","",'DADOS e Estimativa_old'!A11)</f>
        <v>1-4</v>
      </c>
      <c r="B138" s="172" t="str">
        <f>IF('DADOS e Estimativa_old'!B11="","",'DADOS e Estimativa_old'!B11)</f>
        <v>Instalação item 3</v>
      </c>
      <c r="C138" s="173">
        <f>IF('DADOS e Estimativa_old'!C11="","",'DADOS e Estimativa_old'!C11)</f>
        <v>8</v>
      </c>
      <c r="D138" s="174" t="str">
        <f>IF('DADOS e Estimativa_old'!D11="","",'DADOS e Estimativa_old'!D11)</f>
        <v>unid.</v>
      </c>
      <c r="E138" s="175">
        <f>IF('DADOS e Estimativa_old'!E11&gt;0,IF(AND('DADOS e Estimativa_old'!$Z11&lt;='DADOS e Estimativa_old'!E11,'DADOS e Estimativa_old'!E11&lt;='DADOS e Estimativa_old'!$AA11),'DADOS e Estimativa_old'!E11,"excluído*"),"")</f>
        <v>2121.52</v>
      </c>
      <c r="F138" s="175" t="str">
        <f>IF('DADOS e Estimativa_old'!F11&gt;0,IF(AND('DADOS e Estimativa_old'!$Z11&lt;='DADOS e Estimativa_old'!F11,'DADOS e Estimativa_old'!F11&lt;='DADOS e Estimativa_old'!$AA11),'DADOS e Estimativa_old'!F11,"excluído*"),"")</f>
        <v>excluído*</v>
      </c>
      <c r="G138" s="175" t="str">
        <f>IF('DADOS e Estimativa_old'!G11&gt;0,IF(AND('DADOS e Estimativa_old'!$Z11&lt;='DADOS e Estimativa_old'!G11,'DADOS e Estimativa_old'!G11&lt;='DADOS e Estimativa_old'!$AA11),'DADOS e Estimativa_old'!G11,"excluído*"),"")</f>
        <v/>
      </c>
      <c r="H138" s="175" t="str">
        <f>IF('DADOS e Estimativa_old'!H11&gt;0,IF(AND('DADOS e Estimativa_old'!$Z11&lt;='DADOS e Estimativa_old'!H11,'DADOS e Estimativa_old'!H11&lt;='DADOS e Estimativa_old'!$AA11),'DADOS e Estimativa_old'!H11,"excluído*"),"")</f>
        <v/>
      </c>
      <c r="I138" s="175" t="str">
        <f>IF('DADOS e Estimativa_old'!I11&gt;0,IF(AND('DADOS e Estimativa_old'!$Z11&lt;='DADOS e Estimativa_old'!I11,'DADOS e Estimativa_old'!I11&lt;='DADOS e Estimativa_old'!$AA11),'DADOS e Estimativa_old'!I11,"excluído*"),"")</f>
        <v/>
      </c>
      <c r="J138" s="175">
        <f>IF('DADOS e Estimativa_old'!J11&gt;0,IF(AND('DADOS e Estimativa_old'!$Z11&lt;='DADOS e Estimativa_old'!J11,'DADOS e Estimativa_old'!J11&lt;='DADOS e Estimativa_old'!$AA11),'DADOS e Estimativa_old'!J11,"excluído*"),"")</f>
        <v>750</v>
      </c>
      <c r="K138" s="175">
        <f>IF('DADOS e Estimativa_old'!K11&gt;0,IF(AND('DADOS e Estimativa_old'!$Z11&lt;='DADOS e Estimativa_old'!K11,'DADOS e Estimativa_old'!K11&lt;='DADOS e Estimativa_old'!$AA11),'DADOS e Estimativa_old'!K11,"excluído*"),"")</f>
        <v>835</v>
      </c>
      <c r="L138" s="175" t="str">
        <f>IF('DADOS e Estimativa_old'!L11&gt;0,IF(AND('DADOS e Estimativa_old'!$Z11&lt;='DADOS e Estimativa_old'!L11,'DADOS e Estimativa_old'!L11&lt;='DADOS e Estimativa_old'!$AA11),'DADOS e Estimativa_old'!L11,"excluído*"),"")</f>
        <v/>
      </c>
      <c r="M138" s="175" t="str">
        <f>IF('DADOS e Estimativa_old'!M11&gt;0,IF(AND('DADOS e Estimativa_old'!$Z11&lt;='DADOS e Estimativa_old'!M11,'DADOS e Estimativa_old'!M11&lt;='DADOS e Estimativa_old'!$AA11),'DADOS e Estimativa_old'!M11,"excluído*"),"")</f>
        <v/>
      </c>
      <c r="N138" s="175" t="str">
        <f>IF('DADOS e Estimativa_old'!N11&gt;0,IF(AND('DADOS e Estimativa_old'!$Z11&lt;='DADOS e Estimativa_old'!N11,'DADOS e Estimativa_old'!N11&lt;='DADOS e Estimativa_old'!$AA11),'DADOS e Estimativa_old'!N11,"excluído*"),"")</f>
        <v/>
      </c>
      <c r="O138" s="175" t="str">
        <f>IF('DADOS e Estimativa_old'!O11&gt;0,IF(AND('DADOS e Estimativa_old'!$Z11&lt;='DADOS e Estimativa_old'!O11,'DADOS e Estimativa_old'!O11&lt;='DADOS e Estimativa_old'!$AA11),'DADOS e Estimativa_old'!O11,"excluído*"),"")</f>
        <v/>
      </c>
      <c r="P138" s="175" t="str">
        <f>IF('DADOS e Estimativa_old'!P11&gt;0,IF(AND('DADOS e Estimativa_old'!$Z11&lt;='DADOS e Estimativa_old'!P11,'DADOS e Estimativa_old'!P11&lt;='DADOS e Estimativa_old'!$AA11),'DADOS e Estimativa_old'!P11,"excluído*"),"")</f>
        <v/>
      </c>
      <c r="Q138" s="175" t="str">
        <f>IF('DADOS e Estimativa_old'!Q11&gt;0,IF(AND('DADOS e Estimativa_old'!$Z11&lt;='DADOS e Estimativa_old'!Q11,'DADOS e Estimativa_old'!Q11&lt;='DADOS e Estimativa_old'!$AA11),'DADOS e Estimativa_old'!Q11,"excluído*"),"")</f>
        <v/>
      </c>
      <c r="R138" s="175" t="str">
        <f>IF('DADOS e Estimativa_old'!R11&gt;0,IF(AND('DADOS e Estimativa_old'!$Z11&lt;='DADOS e Estimativa_old'!R11,'DADOS e Estimativa_old'!R11&lt;='DADOS e Estimativa_old'!$AA11),'DADOS e Estimativa_old'!R11,"excluído*"),"")</f>
        <v/>
      </c>
      <c r="S138" s="175" t="str">
        <f>IF('DADOS e Estimativa_old'!S11&gt;0,IF(AND('DADOS e Estimativa_old'!$Z11&lt;='DADOS e Estimativa_old'!S11,'DADOS e Estimativa_old'!S11&lt;='DADOS e Estimativa_old'!$AA11),'DADOS e Estimativa_old'!S11,"excluído*"),"")</f>
        <v/>
      </c>
      <c r="T138" s="175" t="str">
        <f>IF('DADOS e Estimativa_old'!T11&gt;0,IF(AND('DADOS e Estimativa_old'!$Z11&lt;='DADOS e Estimativa_old'!T11,'DADOS e Estimativa_old'!T11&lt;='DADOS e Estimativa_old'!$AA11),'DADOS e Estimativa_old'!T11,"excluído*"),"")</f>
        <v/>
      </c>
      <c r="U138" s="175" t="str">
        <f>IF('DADOS e Estimativa_old'!U11&gt;0,IF(AND('DADOS e Estimativa_old'!$Z11&lt;='DADOS e Estimativa_old'!U11,'DADOS e Estimativa_old'!U11&lt;='DADOS e Estimativa_old'!$AA11),'DADOS e Estimativa_old'!U11,"excluído*"),"")</f>
        <v/>
      </c>
      <c r="V138" s="175" t="str">
        <f>IF('DADOS e Estimativa_old'!V11&gt;0,IF(AND('DADOS e Estimativa_old'!$Z11&lt;='DADOS e Estimativa_old'!V11,'DADOS e Estimativa_old'!V11&lt;='DADOS e Estimativa_old'!$AA11),'DADOS e Estimativa_old'!V11,"excluído*"),"")</f>
        <v/>
      </c>
      <c r="W138" s="176" t="str">
        <f>IF('DADOS e Estimativa_old'!W11&gt;0,IF(AND('DADOS e Estimativa_old'!$Z11&lt;='DADOS e Estimativa_old'!W11,'DADOS e Estimativa_old'!W11&lt;='DADOS e Estimativa_old'!$AA11),'DADOS e Estimativa_old'!W11,"excluído*"),"")</f>
        <v/>
      </c>
      <c r="X138" s="177">
        <f t="shared" si="33"/>
        <v>1235.51</v>
      </c>
      <c r="Y138" s="167"/>
      <c r="Z138" s="178">
        <f t="shared" si="34"/>
        <v>9884.08</v>
      </c>
      <c r="AA138" s="167"/>
      <c r="AB138" s="169">
        <v>590.0</v>
      </c>
      <c r="AC138" s="54">
        <f t="shared" si="35"/>
        <v>1.094084746</v>
      </c>
      <c r="AD138" s="170">
        <v>1.0</v>
      </c>
    </row>
    <row r="139">
      <c r="A139" s="160" t="str">
        <f>IF('DADOS e Estimativa_old'!A12="","",'DADOS e Estimativa_old'!A12)</f>
        <v>1-5</v>
      </c>
      <c r="B139" s="161" t="str">
        <f>IF('DADOS e Estimativa_old'!B12="","",'DADOS e Estimativa_old'!B12)</f>
        <v>Split Hi-Wall 30.000 BTU's</v>
      </c>
      <c r="C139" s="162">
        <f>IF('DADOS e Estimativa_old'!C12="","",'DADOS e Estimativa_old'!C12)</f>
        <v>8</v>
      </c>
      <c r="D139" s="163" t="str">
        <f>IF('DADOS e Estimativa_old'!D12="","",'DADOS e Estimativa_old'!D12)</f>
        <v>unid.</v>
      </c>
      <c r="E139" s="164">
        <f>IF('DADOS e Estimativa_old'!E12&gt;0,IF(AND('DADOS e Estimativa_old'!$Z12&lt;='DADOS e Estimativa_old'!E12,'DADOS e Estimativa_old'!E12&lt;='DADOS e Estimativa_old'!$AA12),'DADOS e Estimativa_old'!E12,"excluído*"),"")</f>
        <v>5319.05</v>
      </c>
      <c r="F139" s="164" t="str">
        <f>IF('DADOS e Estimativa_old'!F12&gt;0,IF(AND('DADOS e Estimativa_old'!$Z12&lt;='DADOS e Estimativa_old'!F12,'DADOS e Estimativa_old'!F12&lt;='DADOS e Estimativa_old'!$AA12),'DADOS e Estimativa_old'!F12,"excluído*"),"")</f>
        <v>excluído*</v>
      </c>
      <c r="G139" s="164">
        <f>IF('DADOS e Estimativa_old'!G12&gt;0,IF(AND('DADOS e Estimativa_old'!$Z12&lt;='DADOS e Estimativa_old'!G12,'DADOS e Estimativa_old'!G12&lt;='DADOS e Estimativa_old'!$AA12),'DADOS e Estimativa_old'!G12,"excluído*"),"")</f>
        <v>5330</v>
      </c>
      <c r="H139" s="164">
        <f>IF('DADOS e Estimativa_old'!H12&gt;0,IF(AND('DADOS e Estimativa_old'!$Z12&lt;='DADOS e Estimativa_old'!H12,'DADOS e Estimativa_old'!H12&lt;='DADOS e Estimativa_old'!$AA12),'DADOS e Estimativa_old'!H12,"excluído*"),"")</f>
        <v>5699</v>
      </c>
      <c r="I139" s="164" t="str">
        <f>IF('DADOS e Estimativa_old'!I12&gt;0,IF(AND('DADOS e Estimativa_old'!$Z12&lt;='DADOS e Estimativa_old'!I12,'DADOS e Estimativa_old'!I12&lt;='DADOS e Estimativa_old'!$AA12),'DADOS e Estimativa_old'!I12,"excluído*"),"")</f>
        <v/>
      </c>
      <c r="J139" s="164">
        <f>IF('DADOS e Estimativa_old'!J12&gt;0,IF(AND('DADOS e Estimativa_old'!$Z12&lt;='DADOS e Estimativa_old'!J12,'DADOS e Estimativa_old'!J12&lt;='DADOS e Estimativa_old'!$AA12),'DADOS e Estimativa_old'!J12,"excluído*"),"")</f>
        <v>4435.75</v>
      </c>
      <c r="K139" s="164">
        <f>IF('DADOS e Estimativa_old'!K12&gt;0,IF(AND('DADOS e Estimativa_old'!$Z12&lt;='DADOS e Estimativa_old'!K12,'DADOS e Estimativa_old'!K12&lt;='DADOS e Estimativa_old'!$AA12),'DADOS e Estimativa_old'!K12,"excluído*"),"")</f>
        <v>3980</v>
      </c>
      <c r="L139" s="164" t="str">
        <f>IF('DADOS e Estimativa_old'!L12&gt;0,IF(AND('DADOS e Estimativa_old'!$Z12&lt;='DADOS e Estimativa_old'!L12,'DADOS e Estimativa_old'!L12&lt;='DADOS e Estimativa_old'!$AA12),'DADOS e Estimativa_old'!L12,"excluído*"),"")</f>
        <v/>
      </c>
      <c r="M139" s="164" t="str">
        <f>IF('DADOS e Estimativa_old'!M12&gt;0,IF(AND('DADOS e Estimativa_old'!$Z12&lt;='DADOS e Estimativa_old'!M12,'DADOS e Estimativa_old'!M12&lt;='DADOS e Estimativa_old'!$AA12),'DADOS e Estimativa_old'!M12,"excluído*"),"")</f>
        <v/>
      </c>
      <c r="N139" s="164" t="str">
        <f>IF('DADOS e Estimativa_old'!N12&gt;0,IF(AND('DADOS e Estimativa_old'!$Z12&lt;='DADOS e Estimativa_old'!N12,'DADOS e Estimativa_old'!N12&lt;='DADOS e Estimativa_old'!$AA12),'DADOS e Estimativa_old'!N12,"excluído*"),"")</f>
        <v/>
      </c>
      <c r="O139" s="164" t="str">
        <f>IF('DADOS e Estimativa_old'!O12&gt;0,IF(AND('DADOS e Estimativa_old'!$Z12&lt;='DADOS e Estimativa_old'!O12,'DADOS e Estimativa_old'!O12&lt;='DADOS e Estimativa_old'!$AA12),'DADOS e Estimativa_old'!O12,"excluído*"),"")</f>
        <v/>
      </c>
      <c r="P139" s="164" t="str">
        <f>IF('DADOS e Estimativa_old'!P12&gt;0,IF(AND('DADOS e Estimativa_old'!$Z12&lt;='DADOS e Estimativa_old'!P12,'DADOS e Estimativa_old'!P12&lt;='DADOS e Estimativa_old'!$AA12),'DADOS e Estimativa_old'!P12,"excluído*"),"")</f>
        <v/>
      </c>
      <c r="Q139" s="164" t="str">
        <f>IF('DADOS e Estimativa_old'!Q12&gt;0,IF(AND('DADOS e Estimativa_old'!$Z12&lt;='DADOS e Estimativa_old'!Q12,'DADOS e Estimativa_old'!Q12&lt;='DADOS e Estimativa_old'!$AA12),'DADOS e Estimativa_old'!Q12,"excluído*"),"")</f>
        <v/>
      </c>
      <c r="R139" s="164" t="str">
        <f>IF('DADOS e Estimativa_old'!R12&gt;0,IF(AND('DADOS e Estimativa_old'!$Z12&lt;='DADOS e Estimativa_old'!R12,'DADOS e Estimativa_old'!R12&lt;='DADOS e Estimativa_old'!$AA12),'DADOS e Estimativa_old'!R12,"excluído*"),"")</f>
        <v/>
      </c>
      <c r="S139" s="164" t="str">
        <f>IF('DADOS e Estimativa_old'!S12&gt;0,IF(AND('DADOS e Estimativa_old'!$Z12&lt;='DADOS e Estimativa_old'!S12,'DADOS e Estimativa_old'!S12&lt;='DADOS e Estimativa_old'!$AA12),'DADOS e Estimativa_old'!S12,"excluído*"),"")</f>
        <v/>
      </c>
      <c r="T139" s="164" t="str">
        <f>IF('DADOS e Estimativa_old'!T12&gt;0,IF(AND('DADOS e Estimativa_old'!$Z12&lt;='DADOS e Estimativa_old'!T12,'DADOS e Estimativa_old'!T12&lt;='DADOS e Estimativa_old'!$AA12),'DADOS e Estimativa_old'!T12,"excluído*"),"")</f>
        <v/>
      </c>
      <c r="U139" s="164" t="str">
        <f>IF('DADOS e Estimativa_old'!U12&gt;0,IF(AND('DADOS e Estimativa_old'!$Z12&lt;='DADOS e Estimativa_old'!U12,'DADOS e Estimativa_old'!U12&lt;='DADOS e Estimativa_old'!$AA12),'DADOS e Estimativa_old'!U12,"excluído*"),"")</f>
        <v/>
      </c>
      <c r="V139" s="164" t="str">
        <f>IF('DADOS e Estimativa_old'!V12&gt;0,IF(AND('DADOS e Estimativa_old'!$Z12&lt;='DADOS e Estimativa_old'!V12,'DADOS e Estimativa_old'!V12&lt;='DADOS e Estimativa_old'!$AA12),'DADOS e Estimativa_old'!V12,"excluído*"),"")</f>
        <v/>
      </c>
      <c r="W139" s="165" t="str">
        <f>IF('DADOS e Estimativa_old'!W12&gt;0,IF(AND('DADOS e Estimativa_old'!$Z12&lt;='DADOS e Estimativa_old'!W12,'DADOS e Estimativa_old'!W12&lt;='DADOS e Estimativa_old'!$AA12),'DADOS e Estimativa_old'!W12,"excluído*"),"")</f>
        <v/>
      </c>
      <c r="X139" s="166">
        <f t="shared" si="33"/>
        <v>4952.76</v>
      </c>
      <c r="Y139" s="167"/>
      <c r="Z139" s="168">
        <f t="shared" si="34"/>
        <v>39622.08</v>
      </c>
      <c r="AA139" s="167"/>
      <c r="AB139" s="179" t="s">
        <v>216</v>
      </c>
      <c r="AC139" s="70"/>
      <c r="AD139" s="170">
        <v>1.0</v>
      </c>
    </row>
    <row r="140">
      <c r="A140" s="160" t="str">
        <f>IF('DADOS e Estimativa_old'!A13="","",'DADOS e Estimativa_old'!A13)</f>
        <v>1-6</v>
      </c>
      <c r="B140" s="161" t="str">
        <f>IF('DADOS e Estimativa_old'!B13="","",'DADOS e Estimativa_old'!B13)</f>
        <v>Instalação item 5</v>
      </c>
      <c r="C140" s="162">
        <f>IF('DADOS e Estimativa_old'!C13="","",'DADOS e Estimativa_old'!C13)</f>
        <v>8</v>
      </c>
      <c r="D140" s="163" t="str">
        <f>IF('DADOS e Estimativa_old'!D13="","",'DADOS e Estimativa_old'!D13)</f>
        <v>unid.</v>
      </c>
      <c r="E140" s="164">
        <f>IF('DADOS e Estimativa_old'!E13&gt;0,IF(AND('DADOS e Estimativa_old'!$Z13&lt;='DADOS e Estimativa_old'!E13,'DADOS e Estimativa_old'!E13&lt;='DADOS e Estimativa_old'!$AA13),'DADOS e Estimativa_old'!E13,"excluído*"),"")</f>
        <v>2121.52</v>
      </c>
      <c r="F140" s="164" t="str">
        <f>IF('DADOS e Estimativa_old'!F13&gt;0,IF(AND('DADOS e Estimativa_old'!$Z13&lt;='DADOS e Estimativa_old'!F13,'DADOS e Estimativa_old'!F13&lt;='DADOS e Estimativa_old'!$AA13),'DADOS e Estimativa_old'!F13,"excluído*"),"")</f>
        <v>excluído*</v>
      </c>
      <c r="G140" s="164" t="str">
        <f>IF('DADOS e Estimativa_old'!G13&gt;0,IF(AND('DADOS e Estimativa_old'!$Z13&lt;='DADOS e Estimativa_old'!G13,'DADOS e Estimativa_old'!G13&lt;='DADOS e Estimativa_old'!$AA13),'DADOS e Estimativa_old'!G13,"excluído*"),"")</f>
        <v/>
      </c>
      <c r="H140" s="164" t="str">
        <f>IF('DADOS e Estimativa_old'!H13&gt;0,IF(AND('DADOS e Estimativa_old'!$Z13&lt;='DADOS e Estimativa_old'!H13,'DADOS e Estimativa_old'!H13&lt;='DADOS e Estimativa_old'!$AA13),'DADOS e Estimativa_old'!H13,"excluído*"),"")</f>
        <v/>
      </c>
      <c r="I140" s="164" t="str">
        <f>IF('DADOS e Estimativa_old'!I13&gt;0,IF(AND('DADOS e Estimativa_old'!$Z13&lt;='DADOS e Estimativa_old'!I13,'DADOS e Estimativa_old'!I13&lt;='DADOS e Estimativa_old'!$AA13),'DADOS e Estimativa_old'!I13,"excluído*"),"")</f>
        <v/>
      </c>
      <c r="J140" s="164">
        <f>IF('DADOS e Estimativa_old'!J13&gt;0,IF(AND('DADOS e Estimativa_old'!$Z13&lt;='DADOS e Estimativa_old'!J13,'DADOS e Estimativa_old'!J13&lt;='DADOS e Estimativa_old'!$AA13),'DADOS e Estimativa_old'!J13,"excluído*"),"")</f>
        <v>1160</v>
      </c>
      <c r="K140" s="164">
        <f>IF('DADOS e Estimativa_old'!K13&gt;0,IF(AND('DADOS e Estimativa_old'!$Z13&lt;='DADOS e Estimativa_old'!K13,'DADOS e Estimativa_old'!K13&lt;='DADOS e Estimativa_old'!$AA13),'DADOS e Estimativa_old'!K13,"excluído*"),"")</f>
        <v>835</v>
      </c>
      <c r="L140" s="164" t="str">
        <f>IF('DADOS e Estimativa_old'!L13&gt;0,IF(AND('DADOS e Estimativa_old'!$Z13&lt;='DADOS e Estimativa_old'!L13,'DADOS e Estimativa_old'!L13&lt;='DADOS e Estimativa_old'!$AA13),'DADOS e Estimativa_old'!L13,"excluído*"),"")</f>
        <v/>
      </c>
      <c r="M140" s="164" t="str">
        <f>IF('DADOS e Estimativa_old'!M13&gt;0,IF(AND('DADOS e Estimativa_old'!$Z13&lt;='DADOS e Estimativa_old'!M13,'DADOS e Estimativa_old'!M13&lt;='DADOS e Estimativa_old'!$AA13),'DADOS e Estimativa_old'!M13,"excluído*"),"")</f>
        <v/>
      </c>
      <c r="N140" s="164" t="str">
        <f>IF('DADOS e Estimativa_old'!N13&gt;0,IF(AND('DADOS e Estimativa_old'!$Z13&lt;='DADOS e Estimativa_old'!N13,'DADOS e Estimativa_old'!N13&lt;='DADOS e Estimativa_old'!$AA13),'DADOS e Estimativa_old'!N13,"excluído*"),"")</f>
        <v/>
      </c>
      <c r="O140" s="164" t="str">
        <f>IF('DADOS e Estimativa_old'!O13&gt;0,IF(AND('DADOS e Estimativa_old'!$Z13&lt;='DADOS e Estimativa_old'!O13,'DADOS e Estimativa_old'!O13&lt;='DADOS e Estimativa_old'!$AA13),'DADOS e Estimativa_old'!O13,"excluído*"),"")</f>
        <v/>
      </c>
      <c r="P140" s="164" t="str">
        <f>IF('DADOS e Estimativa_old'!P13&gt;0,IF(AND('DADOS e Estimativa_old'!$Z13&lt;='DADOS e Estimativa_old'!P13,'DADOS e Estimativa_old'!P13&lt;='DADOS e Estimativa_old'!$AA13),'DADOS e Estimativa_old'!P13,"excluído*"),"")</f>
        <v/>
      </c>
      <c r="Q140" s="164" t="str">
        <f>IF('DADOS e Estimativa_old'!Q13&gt;0,IF(AND('DADOS e Estimativa_old'!$Z13&lt;='DADOS e Estimativa_old'!Q13,'DADOS e Estimativa_old'!Q13&lt;='DADOS e Estimativa_old'!$AA13),'DADOS e Estimativa_old'!Q13,"excluído*"),"")</f>
        <v/>
      </c>
      <c r="R140" s="164" t="str">
        <f>IF('DADOS e Estimativa_old'!R13&gt;0,IF(AND('DADOS e Estimativa_old'!$Z13&lt;='DADOS e Estimativa_old'!R13,'DADOS e Estimativa_old'!R13&lt;='DADOS e Estimativa_old'!$AA13),'DADOS e Estimativa_old'!R13,"excluído*"),"")</f>
        <v/>
      </c>
      <c r="S140" s="164" t="str">
        <f>IF('DADOS e Estimativa_old'!S13&gt;0,IF(AND('DADOS e Estimativa_old'!$Z13&lt;='DADOS e Estimativa_old'!S13,'DADOS e Estimativa_old'!S13&lt;='DADOS e Estimativa_old'!$AA13),'DADOS e Estimativa_old'!S13,"excluído*"),"")</f>
        <v/>
      </c>
      <c r="T140" s="164" t="str">
        <f>IF('DADOS e Estimativa_old'!T13&gt;0,IF(AND('DADOS e Estimativa_old'!$Z13&lt;='DADOS e Estimativa_old'!T13,'DADOS e Estimativa_old'!T13&lt;='DADOS e Estimativa_old'!$AA13),'DADOS e Estimativa_old'!T13,"excluído*"),"")</f>
        <v/>
      </c>
      <c r="U140" s="164" t="str">
        <f>IF('DADOS e Estimativa_old'!U13&gt;0,IF(AND('DADOS e Estimativa_old'!$Z13&lt;='DADOS e Estimativa_old'!U13,'DADOS e Estimativa_old'!U13&lt;='DADOS e Estimativa_old'!$AA13),'DADOS e Estimativa_old'!U13,"excluído*"),"")</f>
        <v/>
      </c>
      <c r="V140" s="164" t="str">
        <f>IF('DADOS e Estimativa_old'!V13&gt;0,IF(AND('DADOS e Estimativa_old'!$Z13&lt;='DADOS e Estimativa_old'!V13,'DADOS e Estimativa_old'!V13&lt;='DADOS e Estimativa_old'!$AA13),'DADOS e Estimativa_old'!V13,"excluído*"),"")</f>
        <v/>
      </c>
      <c r="W140" s="165" t="str">
        <f>IF('DADOS e Estimativa_old'!W13&gt;0,IF(AND('DADOS e Estimativa_old'!$Z13&lt;='DADOS e Estimativa_old'!W13,'DADOS e Estimativa_old'!W13&lt;='DADOS e Estimativa_old'!$AA13),'DADOS e Estimativa_old'!W13,"excluído*"),"")</f>
        <v/>
      </c>
      <c r="X140" s="166">
        <f t="shared" si="33"/>
        <v>1372.17</v>
      </c>
      <c r="Y140" s="167"/>
      <c r="Z140" s="168">
        <f t="shared" si="34"/>
        <v>10977.36</v>
      </c>
      <c r="AA140" s="167"/>
      <c r="AB140" s="179" t="s">
        <v>216</v>
      </c>
      <c r="AC140" s="70"/>
      <c r="AD140" s="170">
        <v>1.0</v>
      </c>
    </row>
    <row r="141">
      <c r="A141" s="171" t="str">
        <f>IF('DADOS e Estimativa_old'!A14="","",'DADOS e Estimativa_old'!A14)</f>
        <v>1-7</v>
      </c>
      <c r="B141" s="172" t="str">
        <f>IF('DADOS e Estimativa_old'!B14="","",'DADOS e Estimativa_old'!B14)</f>
        <v>Split Piso-Teto 22.000 a 24.000 BTU's</v>
      </c>
      <c r="C141" s="173">
        <f>IF('DADOS e Estimativa_old'!C14="","",'DADOS e Estimativa_old'!C14)</f>
        <v>8</v>
      </c>
      <c r="D141" s="174" t="str">
        <f>IF('DADOS e Estimativa_old'!D14="","",'DADOS e Estimativa_old'!D14)</f>
        <v>unid.</v>
      </c>
      <c r="E141" s="175">
        <f>IF('DADOS e Estimativa_old'!E14&gt;0,IF(AND('DADOS e Estimativa_old'!$Z14&lt;='DADOS e Estimativa_old'!E14,'DADOS e Estimativa_old'!E14&lt;='DADOS e Estimativa_old'!$AA14),'DADOS e Estimativa_old'!E14,"excluído*"),"")</f>
        <v>5685.61</v>
      </c>
      <c r="F141" s="175" t="str">
        <f>IF('DADOS e Estimativa_old'!F14&gt;0,IF(AND('DADOS e Estimativa_old'!$Z14&lt;='DADOS e Estimativa_old'!F14,'DADOS e Estimativa_old'!F14&lt;='DADOS e Estimativa_old'!$AA14),'DADOS e Estimativa_old'!F14,"excluído*"),"")</f>
        <v>excluído*</v>
      </c>
      <c r="G141" s="175">
        <f>IF('DADOS e Estimativa_old'!G14&gt;0,IF(AND('DADOS e Estimativa_old'!$Z14&lt;='DADOS e Estimativa_old'!G14,'DADOS e Estimativa_old'!G14&lt;='DADOS e Estimativa_old'!$AA14),'DADOS e Estimativa_old'!G14,"excluído*"),"")</f>
        <v>6450</v>
      </c>
      <c r="H141" s="175" t="str">
        <f>IF('DADOS e Estimativa_old'!H14&gt;0,IF(AND('DADOS e Estimativa_old'!$Z14&lt;='DADOS e Estimativa_old'!H14,'DADOS e Estimativa_old'!H14&lt;='DADOS e Estimativa_old'!$AA14),'DADOS e Estimativa_old'!H14,"excluído*"),"")</f>
        <v/>
      </c>
      <c r="I141" s="175" t="str">
        <f>IF('DADOS e Estimativa_old'!I14&gt;0,IF(AND('DADOS e Estimativa_old'!$Z14&lt;='DADOS e Estimativa_old'!I14,'DADOS e Estimativa_old'!I14&lt;='DADOS e Estimativa_old'!$AA14),'DADOS e Estimativa_old'!I14,"excluído*"),"")</f>
        <v/>
      </c>
      <c r="J141" s="175">
        <f>IF('DADOS e Estimativa_old'!J14&gt;0,IF(AND('DADOS e Estimativa_old'!$Z14&lt;='DADOS e Estimativa_old'!J14,'DADOS e Estimativa_old'!J14&lt;='DADOS e Estimativa_old'!$AA14),'DADOS e Estimativa_old'!J14,"excluído*"),"")</f>
        <v>7500</v>
      </c>
      <c r="K141" s="175" t="str">
        <f>IF('DADOS e Estimativa_old'!K14&gt;0,IF(AND('DADOS e Estimativa_old'!$Z14&lt;='DADOS e Estimativa_old'!K14,'DADOS e Estimativa_old'!K14&lt;='DADOS e Estimativa_old'!$AA14),'DADOS e Estimativa_old'!K14,"excluído*"),"")</f>
        <v>excluído*</v>
      </c>
      <c r="L141" s="175" t="str">
        <f>IF('DADOS e Estimativa_old'!L14&gt;0,IF(AND('DADOS e Estimativa_old'!$Z14&lt;='DADOS e Estimativa_old'!L14,'DADOS e Estimativa_old'!L14&lt;='DADOS e Estimativa_old'!$AA14),'DADOS e Estimativa_old'!L14,"excluído*"),"")</f>
        <v/>
      </c>
      <c r="M141" s="175" t="str">
        <f>IF('DADOS e Estimativa_old'!M14&gt;0,IF(AND('DADOS e Estimativa_old'!$Z14&lt;='DADOS e Estimativa_old'!M14,'DADOS e Estimativa_old'!M14&lt;='DADOS e Estimativa_old'!$AA14),'DADOS e Estimativa_old'!M14,"excluído*"),"")</f>
        <v/>
      </c>
      <c r="N141" s="175" t="str">
        <f>IF('DADOS e Estimativa_old'!N14&gt;0,IF(AND('DADOS e Estimativa_old'!$Z14&lt;='DADOS e Estimativa_old'!N14,'DADOS e Estimativa_old'!N14&lt;='DADOS e Estimativa_old'!$AA14),'DADOS e Estimativa_old'!N14,"excluído*"),"")</f>
        <v/>
      </c>
      <c r="O141" s="175" t="str">
        <f>IF('DADOS e Estimativa_old'!O14&gt;0,IF(AND('DADOS e Estimativa_old'!$Z14&lt;='DADOS e Estimativa_old'!O14,'DADOS e Estimativa_old'!O14&lt;='DADOS e Estimativa_old'!$AA14),'DADOS e Estimativa_old'!O14,"excluído*"),"")</f>
        <v/>
      </c>
      <c r="P141" s="175" t="str">
        <f>IF('DADOS e Estimativa_old'!P14&gt;0,IF(AND('DADOS e Estimativa_old'!$Z14&lt;='DADOS e Estimativa_old'!P14,'DADOS e Estimativa_old'!P14&lt;='DADOS e Estimativa_old'!$AA14),'DADOS e Estimativa_old'!P14,"excluído*"),"")</f>
        <v/>
      </c>
      <c r="Q141" s="175" t="str">
        <f>IF('DADOS e Estimativa_old'!Q14&gt;0,IF(AND('DADOS e Estimativa_old'!$Z14&lt;='DADOS e Estimativa_old'!Q14,'DADOS e Estimativa_old'!Q14&lt;='DADOS e Estimativa_old'!$AA14),'DADOS e Estimativa_old'!Q14,"excluído*"),"")</f>
        <v/>
      </c>
      <c r="R141" s="175" t="str">
        <f>IF('DADOS e Estimativa_old'!R14&gt;0,IF(AND('DADOS e Estimativa_old'!$Z14&lt;='DADOS e Estimativa_old'!R14,'DADOS e Estimativa_old'!R14&lt;='DADOS e Estimativa_old'!$AA14),'DADOS e Estimativa_old'!R14,"excluído*"),"")</f>
        <v/>
      </c>
      <c r="S141" s="175" t="str">
        <f>IF('DADOS e Estimativa_old'!S14&gt;0,IF(AND('DADOS e Estimativa_old'!$Z14&lt;='DADOS e Estimativa_old'!S14,'DADOS e Estimativa_old'!S14&lt;='DADOS e Estimativa_old'!$AA14),'DADOS e Estimativa_old'!S14,"excluído*"),"")</f>
        <v/>
      </c>
      <c r="T141" s="175" t="str">
        <f>IF('DADOS e Estimativa_old'!T14&gt;0,IF(AND('DADOS e Estimativa_old'!$Z14&lt;='DADOS e Estimativa_old'!T14,'DADOS e Estimativa_old'!T14&lt;='DADOS e Estimativa_old'!$AA14),'DADOS e Estimativa_old'!T14,"excluído*"),"")</f>
        <v/>
      </c>
      <c r="U141" s="175" t="str">
        <f>IF('DADOS e Estimativa_old'!U14&gt;0,IF(AND('DADOS e Estimativa_old'!$Z14&lt;='DADOS e Estimativa_old'!U14,'DADOS e Estimativa_old'!U14&lt;='DADOS e Estimativa_old'!$AA14),'DADOS e Estimativa_old'!U14,"excluído*"),"")</f>
        <v/>
      </c>
      <c r="V141" s="175" t="str">
        <f>IF('DADOS e Estimativa_old'!V14&gt;0,IF(AND('DADOS e Estimativa_old'!$Z14&lt;='DADOS e Estimativa_old'!V14,'DADOS e Estimativa_old'!V14&lt;='DADOS e Estimativa_old'!$AA14),'DADOS e Estimativa_old'!V14,"excluído*"),"")</f>
        <v/>
      </c>
      <c r="W141" s="176" t="str">
        <f>IF('DADOS e Estimativa_old'!W14&gt;0,IF(AND('DADOS e Estimativa_old'!$Z14&lt;='DADOS e Estimativa_old'!W14,'DADOS e Estimativa_old'!W14&lt;='DADOS e Estimativa_old'!$AA14),'DADOS e Estimativa_old'!W14,"excluído*"),"")</f>
        <v/>
      </c>
      <c r="X141" s="177">
        <f t="shared" si="33"/>
        <v>6545.2</v>
      </c>
      <c r="Y141" s="167"/>
      <c r="Z141" s="178">
        <f t="shared" si="34"/>
        <v>52361.6</v>
      </c>
      <c r="AA141" s="167"/>
      <c r="AB141" s="169">
        <v>6539.0</v>
      </c>
      <c r="AC141" s="54">
        <f t="shared" ref="AC141:AC150" si="36">X141/AB141-1</f>
        <v>0.0009481572106</v>
      </c>
      <c r="AD141" s="170">
        <v>1.0</v>
      </c>
    </row>
    <row r="142">
      <c r="A142" s="171" t="str">
        <f>IF('DADOS e Estimativa_old'!A15="","",'DADOS e Estimativa_old'!A15)</f>
        <v>1-8</v>
      </c>
      <c r="B142" s="172" t="str">
        <f>IF('DADOS e Estimativa_old'!B15="","",'DADOS e Estimativa_old'!B15)</f>
        <v>Instalação item 7</v>
      </c>
      <c r="C142" s="173">
        <f>IF('DADOS e Estimativa_old'!C15="","",'DADOS e Estimativa_old'!C15)</f>
        <v>8</v>
      </c>
      <c r="D142" s="174" t="str">
        <f>IF('DADOS e Estimativa_old'!D15="","",'DADOS e Estimativa_old'!D15)</f>
        <v>unid.</v>
      </c>
      <c r="E142" s="175">
        <f>IF('DADOS e Estimativa_old'!E15&gt;0,IF(AND('DADOS e Estimativa_old'!$Z15&lt;='DADOS e Estimativa_old'!E15,'DADOS e Estimativa_old'!E15&lt;='DADOS e Estimativa_old'!$AA15),'DADOS e Estimativa_old'!E15,"excluído*"),"")</f>
        <v>2471.52</v>
      </c>
      <c r="F142" s="175" t="str">
        <f>IF('DADOS e Estimativa_old'!F15&gt;0,IF(AND('DADOS e Estimativa_old'!$Z15&lt;='DADOS e Estimativa_old'!F15,'DADOS e Estimativa_old'!F15&lt;='DADOS e Estimativa_old'!$AA15),'DADOS e Estimativa_old'!F15,"excluído*"),"")</f>
        <v>excluído*</v>
      </c>
      <c r="G142" s="175" t="str">
        <f>IF('DADOS e Estimativa_old'!G15&gt;0,IF(AND('DADOS e Estimativa_old'!$Z15&lt;='DADOS e Estimativa_old'!G15,'DADOS e Estimativa_old'!G15&lt;='DADOS e Estimativa_old'!$AA15),'DADOS e Estimativa_old'!G15,"excluído*"),"")</f>
        <v/>
      </c>
      <c r="H142" s="175" t="str">
        <f>IF('DADOS e Estimativa_old'!H15&gt;0,IF(AND('DADOS e Estimativa_old'!$Z15&lt;='DADOS e Estimativa_old'!H15,'DADOS e Estimativa_old'!H15&lt;='DADOS e Estimativa_old'!$AA15),'DADOS e Estimativa_old'!H15,"excluído*"),"")</f>
        <v/>
      </c>
      <c r="I142" s="175" t="str">
        <f>IF('DADOS e Estimativa_old'!I15&gt;0,IF(AND('DADOS e Estimativa_old'!$Z15&lt;='DADOS e Estimativa_old'!I15,'DADOS e Estimativa_old'!I15&lt;='DADOS e Estimativa_old'!$AA15),'DADOS e Estimativa_old'!I15,"excluído*"),"")</f>
        <v/>
      </c>
      <c r="J142" s="175" t="str">
        <f>IF('DADOS e Estimativa_old'!J15&gt;0,IF(AND('DADOS e Estimativa_old'!$Z15&lt;='DADOS e Estimativa_old'!J15,'DADOS e Estimativa_old'!J15&lt;='DADOS e Estimativa_old'!$AA15),'DADOS e Estimativa_old'!J15,"excluído*"),"")</f>
        <v/>
      </c>
      <c r="K142" s="175">
        <f>IF('DADOS e Estimativa_old'!K15&gt;0,IF(AND('DADOS e Estimativa_old'!$Z15&lt;='DADOS e Estimativa_old'!K15,'DADOS e Estimativa_old'!K15&lt;='DADOS e Estimativa_old'!$AA15),'DADOS e Estimativa_old'!K15,"excluído*"),"")</f>
        <v>1131</v>
      </c>
      <c r="L142" s="175" t="str">
        <f>IF('DADOS e Estimativa_old'!L15&gt;0,IF(AND('DADOS e Estimativa_old'!$Z15&lt;='DADOS e Estimativa_old'!L15,'DADOS e Estimativa_old'!L15&lt;='DADOS e Estimativa_old'!$AA15),'DADOS e Estimativa_old'!L15,"excluído*"),"")</f>
        <v/>
      </c>
      <c r="M142" s="175" t="str">
        <f>IF('DADOS e Estimativa_old'!M15&gt;0,IF(AND('DADOS e Estimativa_old'!$Z15&lt;='DADOS e Estimativa_old'!M15,'DADOS e Estimativa_old'!M15&lt;='DADOS e Estimativa_old'!$AA15),'DADOS e Estimativa_old'!M15,"excluído*"),"")</f>
        <v/>
      </c>
      <c r="N142" s="175" t="str">
        <f>IF('DADOS e Estimativa_old'!N15&gt;0,IF(AND('DADOS e Estimativa_old'!$Z15&lt;='DADOS e Estimativa_old'!N15,'DADOS e Estimativa_old'!N15&lt;='DADOS e Estimativa_old'!$AA15),'DADOS e Estimativa_old'!N15,"excluído*"),"")</f>
        <v/>
      </c>
      <c r="O142" s="175" t="str">
        <f>IF('DADOS e Estimativa_old'!O15&gt;0,IF(AND('DADOS e Estimativa_old'!$Z15&lt;='DADOS e Estimativa_old'!O15,'DADOS e Estimativa_old'!O15&lt;='DADOS e Estimativa_old'!$AA15),'DADOS e Estimativa_old'!O15,"excluído*"),"")</f>
        <v/>
      </c>
      <c r="P142" s="175" t="str">
        <f>IF('DADOS e Estimativa_old'!P15&gt;0,IF(AND('DADOS e Estimativa_old'!$Z15&lt;='DADOS e Estimativa_old'!P15,'DADOS e Estimativa_old'!P15&lt;='DADOS e Estimativa_old'!$AA15),'DADOS e Estimativa_old'!P15,"excluído*"),"")</f>
        <v/>
      </c>
      <c r="Q142" s="175" t="str">
        <f>IF('DADOS e Estimativa_old'!Q15&gt;0,IF(AND('DADOS e Estimativa_old'!$Z15&lt;='DADOS e Estimativa_old'!Q15,'DADOS e Estimativa_old'!Q15&lt;='DADOS e Estimativa_old'!$AA15),'DADOS e Estimativa_old'!Q15,"excluído*"),"")</f>
        <v/>
      </c>
      <c r="R142" s="175" t="str">
        <f>IF('DADOS e Estimativa_old'!R15&gt;0,IF(AND('DADOS e Estimativa_old'!$Z15&lt;='DADOS e Estimativa_old'!R15,'DADOS e Estimativa_old'!R15&lt;='DADOS e Estimativa_old'!$AA15),'DADOS e Estimativa_old'!R15,"excluído*"),"")</f>
        <v/>
      </c>
      <c r="S142" s="175" t="str">
        <f>IF('DADOS e Estimativa_old'!S15&gt;0,IF(AND('DADOS e Estimativa_old'!$Z15&lt;='DADOS e Estimativa_old'!S15,'DADOS e Estimativa_old'!S15&lt;='DADOS e Estimativa_old'!$AA15),'DADOS e Estimativa_old'!S15,"excluído*"),"")</f>
        <v/>
      </c>
      <c r="T142" s="175" t="str">
        <f>IF('DADOS e Estimativa_old'!T15&gt;0,IF(AND('DADOS e Estimativa_old'!$Z15&lt;='DADOS e Estimativa_old'!T15,'DADOS e Estimativa_old'!T15&lt;='DADOS e Estimativa_old'!$AA15),'DADOS e Estimativa_old'!T15,"excluído*"),"")</f>
        <v/>
      </c>
      <c r="U142" s="175" t="str">
        <f>IF('DADOS e Estimativa_old'!U15&gt;0,IF(AND('DADOS e Estimativa_old'!$Z15&lt;='DADOS e Estimativa_old'!U15,'DADOS e Estimativa_old'!U15&lt;='DADOS e Estimativa_old'!$AA15),'DADOS e Estimativa_old'!U15,"excluído*"),"")</f>
        <v/>
      </c>
      <c r="V142" s="175" t="str">
        <f>IF('DADOS e Estimativa_old'!V15&gt;0,IF(AND('DADOS e Estimativa_old'!$Z15&lt;='DADOS e Estimativa_old'!V15,'DADOS e Estimativa_old'!V15&lt;='DADOS e Estimativa_old'!$AA15),'DADOS e Estimativa_old'!V15,"excluído*"),"")</f>
        <v/>
      </c>
      <c r="W142" s="176" t="str">
        <f>IF('DADOS e Estimativa_old'!W15&gt;0,IF(AND('DADOS e Estimativa_old'!$Z15&lt;='DADOS e Estimativa_old'!W15,'DADOS e Estimativa_old'!W15&lt;='DADOS e Estimativa_old'!$AA15),'DADOS e Estimativa_old'!W15,"excluído*"),"")</f>
        <v/>
      </c>
      <c r="X142" s="177">
        <f t="shared" si="33"/>
        <v>1801.26</v>
      </c>
      <c r="Y142" s="167"/>
      <c r="Z142" s="178">
        <f t="shared" si="34"/>
        <v>14410.08</v>
      </c>
      <c r="AA142" s="167"/>
      <c r="AB142" s="169">
        <v>2350.0</v>
      </c>
      <c r="AC142" s="54">
        <f t="shared" si="36"/>
        <v>-0.233506383</v>
      </c>
      <c r="AD142" s="170">
        <v>1.0</v>
      </c>
    </row>
    <row r="143">
      <c r="A143" s="160" t="str">
        <f>IF('DADOS e Estimativa_old'!A16="","",'DADOS e Estimativa_old'!A16)</f>
        <v>1-9</v>
      </c>
      <c r="B143" s="161" t="str">
        <f>IF('DADOS e Estimativa_old'!B16="","",'DADOS e Estimativa_old'!B16)</f>
        <v>Split Piso-Teto 28.000 a 30.000 BTU's</v>
      </c>
      <c r="C143" s="162">
        <f>IF('DADOS e Estimativa_old'!C16="","",'DADOS e Estimativa_old'!C16)</f>
        <v>12</v>
      </c>
      <c r="D143" s="163" t="str">
        <f>IF('DADOS e Estimativa_old'!D16="","",'DADOS e Estimativa_old'!D16)</f>
        <v>unid.</v>
      </c>
      <c r="E143" s="164">
        <f>IF('DADOS e Estimativa_old'!E16&gt;0,IF(AND('DADOS e Estimativa_old'!$Z16&lt;='DADOS e Estimativa_old'!E16,'DADOS e Estimativa_old'!E16&lt;='DADOS e Estimativa_old'!$AA16),'DADOS e Estimativa_old'!E16,"excluído*"),"")</f>
        <v>6459.05</v>
      </c>
      <c r="F143" s="164" t="str">
        <f>IF('DADOS e Estimativa_old'!F16&gt;0,IF(AND('DADOS e Estimativa_old'!$Z16&lt;='DADOS e Estimativa_old'!F16,'DADOS e Estimativa_old'!F16&lt;='DADOS e Estimativa_old'!$AA16),'DADOS e Estimativa_old'!F16,"excluído*"),"")</f>
        <v>excluído*</v>
      </c>
      <c r="G143" s="164">
        <f>IF('DADOS e Estimativa_old'!G16&gt;0,IF(AND('DADOS e Estimativa_old'!$Z16&lt;='DADOS e Estimativa_old'!G16,'DADOS e Estimativa_old'!G16&lt;='DADOS e Estimativa_old'!$AA16),'DADOS e Estimativa_old'!G16,"excluído*"),"")</f>
        <v>7650</v>
      </c>
      <c r="H143" s="164">
        <f>IF('DADOS e Estimativa_old'!H16&gt;0,IF(AND('DADOS e Estimativa_old'!$Z16&lt;='DADOS e Estimativa_old'!H16,'DADOS e Estimativa_old'!H16&lt;='DADOS e Estimativa_old'!$AA16),'DADOS e Estimativa_old'!H16,"excluído*"),"")</f>
        <v>8299</v>
      </c>
      <c r="I143" s="164" t="str">
        <f>IF('DADOS e Estimativa_old'!I16&gt;0,IF(AND('DADOS e Estimativa_old'!$Z16&lt;='DADOS e Estimativa_old'!I16,'DADOS e Estimativa_old'!I16&lt;='DADOS e Estimativa_old'!$AA16),'DADOS e Estimativa_old'!I16,"excluído*"),"")</f>
        <v/>
      </c>
      <c r="J143" s="164" t="str">
        <f>IF('DADOS e Estimativa_old'!J16&gt;0,IF(AND('DADOS e Estimativa_old'!$Z16&lt;='DADOS e Estimativa_old'!J16,'DADOS e Estimativa_old'!J16&lt;='DADOS e Estimativa_old'!$AA16),'DADOS e Estimativa_old'!J16,"excluído*"),"")</f>
        <v>excluído*</v>
      </c>
      <c r="K143" s="164" t="str">
        <f>IF('DADOS e Estimativa_old'!K16&gt;0,IF(AND('DADOS e Estimativa_old'!$Z16&lt;='DADOS e Estimativa_old'!K16,'DADOS e Estimativa_old'!K16&lt;='DADOS e Estimativa_old'!$AA16),'DADOS e Estimativa_old'!K16,"excluído*"),"")</f>
        <v/>
      </c>
      <c r="L143" s="164" t="str">
        <f>IF('DADOS e Estimativa_old'!L16&gt;0,IF(AND('DADOS e Estimativa_old'!$Z16&lt;='DADOS e Estimativa_old'!L16,'DADOS e Estimativa_old'!L16&lt;='DADOS e Estimativa_old'!$AA16),'DADOS e Estimativa_old'!L16,"excluído*"),"")</f>
        <v/>
      </c>
      <c r="M143" s="164" t="str">
        <f>IF('DADOS e Estimativa_old'!M16&gt;0,IF(AND('DADOS e Estimativa_old'!$Z16&lt;='DADOS e Estimativa_old'!M16,'DADOS e Estimativa_old'!M16&lt;='DADOS e Estimativa_old'!$AA16),'DADOS e Estimativa_old'!M16,"excluído*"),"")</f>
        <v/>
      </c>
      <c r="N143" s="164" t="str">
        <f>IF('DADOS e Estimativa_old'!N16&gt;0,IF(AND('DADOS e Estimativa_old'!$Z16&lt;='DADOS e Estimativa_old'!N16,'DADOS e Estimativa_old'!N16&lt;='DADOS e Estimativa_old'!$AA16),'DADOS e Estimativa_old'!N16,"excluído*"),"")</f>
        <v/>
      </c>
      <c r="O143" s="164" t="str">
        <f>IF('DADOS e Estimativa_old'!O16&gt;0,IF(AND('DADOS e Estimativa_old'!$Z16&lt;='DADOS e Estimativa_old'!O16,'DADOS e Estimativa_old'!O16&lt;='DADOS e Estimativa_old'!$AA16),'DADOS e Estimativa_old'!O16,"excluído*"),"")</f>
        <v/>
      </c>
      <c r="P143" s="164" t="str">
        <f>IF('DADOS e Estimativa_old'!P16&gt;0,IF(AND('DADOS e Estimativa_old'!$Z16&lt;='DADOS e Estimativa_old'!P16,'DADOS e Estimativa_old'!P16&lt;='DADOS e Estimativa_old'!$AA16),'DADOS e Estimativa_old'!P16,"excluído*"),"")</f>
        <v/>
      </c>
      <c r="Q143" s="164" t="str">
        <f>IF('DADOS e Estimativa_old'!Q16&gt;0,IF(AND('DADOS e Estimativa_old'!$Z16&lt;='DADOS e Estimativa_old'!Q16,'DADOS e Estimativa_old'!Q16&lt;='DADOS e Estimativa_old'!$AA16),'DADOS e Estimativa_old'!Q16,"excluído*"),"")</f>
        <v/>
      </c>
      <c r="R143" s="164" t="str">
        <f>IF('DADOS e Estimativa_old'!R16&gt;0,IF(AND('DADOS e Estimativa_old'!$Z16&lt;='DADOS e Estimativa_old'!R16,'DADOS e Estimativa_old'!R16&lt;='DADOS e Estimativa_old'!$AA16),'DADOS e Estimativa_old'!R16,"excluído*"),"")</f>
        <v/>
      </c>
      <c r="S143" s="164" t="str">
        <f>IF('DADOS e Estimativa_old'!S16&gt;0,IF(AND('DADOS e Estimativa_old'!$Z16&lt;='DADOS e Estimativa_old'!S16,'DADOS e Estimativa_old'!S16&lt;='DADOS e Estimativa_old'!$AA16),'DADOS e Estimativa_old'!S16,"excluído*"),"")</f>
        <v/>
      </c>
      <c r="T143" s="164" t="str">
        <f>IF('DADOS e Estimativa_old'!T16&gt;0,IF(AND('DADOS e Estimativa_old'!$Z16&lt;='DADOS e Estimativa_old'!T16,'DADOS e Estimativa_old'!T16&lt;='DADOS e Estimativa_old'!$AA16),'DADOS e Estimativa_old'!T16,"excluído*"),"")</f>
        <v/>
      </c>
      <c r="U143" s="164" t="str">
        <f>IF('DADOS e Estimativa_old'!U16&gt;0,IF(AND('DADOS e Estimativa_old'!$Z16&lt;='DADOS e Estimativa_old'!U16,'DADOS e Estimativa_old'!U16&lt;='DADOS e Estimativa_old'!$AA16),'DADOS e Estimativa_old'!U16,"excluído*"),"")</f>
        <v/>
      </c>
      <c r="V143" s="164" t="str">
        <f>IF('DADOS e Estimativa_old'!V16&gt;0,IF(AND('DADOS e Estimativa_old'!$Z16&lt;='DADOS e Estimativa_old'!V16,'DADOS e Estimativa_old'!V16&lt;='DADOS e Estimativa_old'!$AA16),'DADOS e Estimativa_old'!V16,"excluído*"),"")</f>
        <v/>
      </c>
      <c r="W143" s="165" t="str">
        <f>IF('DADOS e Estimativa_old'!W16&gt;0,IF(AND('DADOS e Estimativa_old'!$Z16&lt;='DADOS e Estimativa_old'!W16,'DADOS e Estimativa_old'!W16&lt;='DADOS e Estimativa_old'!$AA16),'DADOS e Estimativa_old'!W16,"excluído*"),"")</f>
        <v/>
      </c>
      <c r="X143" s="166">
        <f t="shared" si="33"/>
        <v>7469.35</v>
      </c>
      <c r="Y143" s="167"/>
      <c r="Z143" s="168">
        <f t="shared" si="34"/>
        <v>89632.2</v>
      </c>
      <c r="AA143" s="167"/>
      <c r="AB143" s="169">
        <v>8085.0</v>
      </c>
      <c r="AC143" s="54">
        <f t="shared" si="36"/>
        <v>-0.07614718615</v>
      </c>
      <c r="AD143" s="170">
        <v>1.0</v>
      </c>
    </row>
    <row r="144">
      <c r="A144" s="160" t="str">
        <f>IF('DADOS e Estimativa_old'!A17="","",'DADOS e Estimativa_old'!A17)</f>
        <v>1-10</v>
      </c>
      <c r="B144" s="161" t="str">
        <f>IF('DADOS e Estimativa_old'!B17="","",'DADOS e Estimativa_old'!B17)</f>
        <v>Instalação item 9</v>
      </c>
      <c r="C144" s="162">
        <f>IF('DADOS e Estimativa_old'!C17="","",'DADOS e Estimativa_old'!C17)</f>
        <v>12</v>
      </c>
      <c r="D144" s="163" t="str">
        <f>IF('DADOS e Estimativa_old'!D17="","",'DADOS e Estimativa_old'!D17)</f>
        <v>unid.</v>
      </c>
      <c r="E144" s="164">
        <f>IF('DADOS e Estimativa_old'!E17&gt;0,IF(AND('DADOS e Estimativa_old'!$Z17&lt;='DADOS e Estimativa_old'!E17,'DADOS e Estimativa_old'!E17&lt;='DADOS e Estimativa_old'!$AA17),'DADOS e Estimativa_old'!E17,"excluído*"),"")</f>
        <v>2471.52</v>
      </c>
      <c r="F144" s="164" t="str">
        <f>IF('DADOS e Estimativa_old'!F17&gt;0,IF(AND('DADOS e Estimativa_old'!$Z17&lt;='DADOS e Estimativa_old'!F17,'DADOS e Estimativa_old'!F17&lt;='DADOS e Estimativa_old'!$AA17),'DADOS e Estimativa_old'!F17,"excluído*"),"")</f>
        <v>excluído*</v>
      </c>
      <c r="G144" s="164" t="str">
        <f>IF('DADOS e Estimativa_old'!G17&gt;0,IF(AND('DADOS e Estimativa_old'!$Z17&lt;='DADOS e Estimativa_old'!G17,'DADOS e Estimativa_old'!G17&lt;='DADOS e Estimativa_old'!$AA17),'DADOS e Estimativa_old'!G17,"excluído*"),"")</f>
        <v/>
      </c>
      <c r="H144" s="164" t="str">
        <f>IF('DADOS e Estimativa_old'!H17&gt;0,IF(AND('DADOS e Estimativa_old'!$Z17&lt;='DADOS e Estimativa_old'!H17,'DADOS e Estimativa_old'!H17&lt;='DADOS e Estimativa_old'!$AA17),'DADOS e Estimativa_old'!H17,"excluído*"),"")</f>
        <v/>
      </c>
      <c r="I144" s="164" t="str">
        <f>IF('DADOS e Estimativa_old'!I17&gt;0,IF(AND('DADOS e Estimativa_old'!$Z17&lt;='DADOS e Estimativa_old'!I17,'DADOS e Estimativa_old'!I17&lt;='DADOS e Estimativa_old'!$AA17),'DADOS e Estimativa_old'!I17,"excluído*"),"")</f>
        <v/>
      </c>
      <c r="J144" s="164">
        <f>IF('DADOS e Estimativa_old'!J17&gt;0,IF(AND('DADOS e Estimativa_old'!$Z17&lt;='DADOS e Estimativa_old'!J17,'DADOS e Estimativa_old'!J17&lt;='DADOS e Estimativa_old'!$AA17),'DADOS e Estimativa_old'!J17,"excluído*"),"")</f>
        <v>1160</v>
      </c>
      <c r="K144" s="164">
        <f>IF('DADOS e Estimativa_old'!K17&gt;0,IF(AND('DADOS e Estimativa_old'!$Z17&lt;='DADOS e Estimativa_old'!K17,'DADOS e Estimativa_old'!K17&lt;='DADOS e Estimativa_old'!$AA17),'DADOS e Estimativa_old'!K17,"excluído*"),"")</f>
        <v>1131</v>
      </c>
      <c r="L144" s="164" t="str">
        <f>IF('DADOS e Estimativa_old'!L17&gt;0,IF(AND('DADOS e Estimativa_old'!$Z17&lt;='DADOS e Estimativa_old'!L17,'DADOS e Estimativa_old'!L17&lt;='DADOS e Estimativa_old'!$AA17),'DADOS e Estimativa_old'!L17,"excluído*"),"")</f>
        <v/>
      </c>
      <c r="M144" s="164" t="str">
        <f>IF('DADOS e Estimativa_old'!M17&gt;0,IF(AND('DADOS e Estimativa_old'!$Z17&lt;='DADOS e Estimativa_old'!M17,'DADOS e Estimativa_old'!M17&lt;='DADOS e Estimativa_old'!$AA17),'DADOS e Estimativa_old'!M17,"excluído*"),"")</f>
        <v/>
      </c>
      <c r="N144" s="164" t="str">
        <f>IF('DADOS e Estimativa_old'!N17&gt;0,IF(AND('DADOS e Estimativa_old'!$Z17&lt;='DADOS e Estimativa_old'!N17,'DADOS e Estimativa_old'!N17&lt;='DADOS e Estimativa_old'!$AA17),'DADOS e Estimativa_old'!N17,"excluído*"),"")</f>
        <v/>
      </c>
      <c r="O144" s="164" t="str">
        <f>IF('DADOS e Estimativa_old'!O17&gt;0,IF(AND('DADOS e Estimativa_old'!$Z17&lt;='DADOS e Estimativa_old'!O17,'DADOS e Estimativa_old'!O17&lt;='DADOS e Estimativa_old'!$AA17),'DADOS e Estimativa_old'!O17,"excluído*"),"")</f>
        <v/>
      </c>
      <c r="P144" s="164" t="str">
        <f>IF('DADOS e Estimativa_old'!P17&gt;0,IF(AND('DADOS e Estimativa_old'!$Z17&lt;='DADOS e Estimativa_old'!P17,'DADOS e Estimativa_old'!P17&lt;='DADOS e Estimativa_old'!$AA17),'DADOS e Estimativa_old'!P17,"excluído*"),"")</f>
        <v/>
      </c>
      <c r="Q144" s="164" t="str">
        <f>IF('DADOS e Estimativa_old'!Q17&gt;0,IF(AND('DADOS e Estimativa_old'!$Z17&lt;='DADOS e Estimativa_old'!Q17,'DADOS e Estimativa_old'!Q17&lt;='DADOS e Estimativa_old'!$AA17),'DADOS e Estimativa_old'!Q17,"excluído*"),"")</f>
        <v/>
      </c>
      <c r="R144" s="164" t="str">
        <f>IF('DADOS e Estimativa_old'!R17&gt;0,IF(AND('DADOS e Estimativa_old'!$Z17&lt;='DADOS e Estimativa_old'!R17,'DADOS e Estimativa_old'!R17&lt;='DADOS e Estimativa_old'!$AA17),'DADOS e Estimativa_old'!R17,"excluído*"),"")</f>
        <v/>
      </c>
      <c r="S144" s="164" t="str">
        <f>IF('DADOS e Estimativa_old'!S17&gt;0,IF(AND('DADOS e Estimativa_old'!$Z17&lt;='DADOS e Estimativa_old'!S17,'DADOS e Estimativa_old'!S17&lt;='DADOS e Estimativa_old'!$AA17),'DADOS e Estimativa_old'!S17,"excluído*"),"")</f>
        <v/>
      </c>
      <c r="T144" s="164" t="str">
        <f>IF('DADOS e Estimativa_old'!T17&gt;0,IF(AND('DADOS e Estimativa_old'!$Z17&lt;='DADOS e Estimativa_old'!T17,'DADOS e Estimativa_old'!T17&lt;='DADOS e Estimativa_old'!$AA17),'DADOS e Estimativa_old'!T17,"excluído*"),"")</f>
        <v/>
      </c>
      <c r="U144" s="164" t="str">
        <f>IF('DADOS e Estimativa_old'!U17&gt;0,IF(AND('DADOS e Estimativa_old'!$Z17&lt;='DADOS e Estimativa_old'!U17,'DADOS e Estimativa_old'!U17&lt;='DADOS e Estimativa_old'!$AA17),'DADOS e Estimativa_old'!U17,"excluído*"),"")</f>
        <v/>
      </c>
      <c r="V144" s="164" t="str">
        <f>IF('DADOS e Estimativa_old'!V17&gt;0,IF(AND('DADOS e Estimativa_old'!$Z17&lt;='DADOS e Estimativa_old'!V17,'DADOS e Estimativa_old'!V17&lt;='DADOS e Estimativa_old'!$AA17),'DADOS e Estimativa_old'!V17,"excluído*"),"")</f>
        <v/>
      </c>
      <c r="W144" s="165" t="str">
        <f>IF('DADOS e Estimativa_old'!W17&gt;0,IF(AND('DADOS e Estimativa_old'!$Z17&lt;='DADOS e Estimativa_old'!W17,'DADOS e Estimativa_old'!W17&lt;='DADOS e Estimativa_old'!$AA17),'DADOS e Estimativa_old'!W17,"excluído*"),"")</f>
        <v/>
      </c>
      <c r="X144" s="166">
        <f t="shared" si="33"/>
        <v>1587.51</v>
      </c>
      <c r="Y144" s="167"/>
      <c r="Z144" s="168">
        <f t="shared" si="34"/>
        <v>19050.12</v>
      </c>
      <c r="AA144" s="167"/>
      <c r="AB144" s="169">
        <v>2763.75</v>
      </c>
      <c r="AC144" s="54">
        <f t="shared" si="36"/>
        <v>-0.4255956581</v>
      </c>
      <c r="AD144" s="170">
        <v>1.0</v>
      </c>
    </row>
    <row r="145">
      <c r="A145" s="171" t="str">
        <f>IF('DADOS e Estimativa_old'!A18="","",'DADOS e Estimativa_old'!A18)</f>
        <v>1-11</v>
      </c>
      <c r="B145" s="172" t="str">
        <f>IF('DADOS e Estimativa_old'!B18="","",'DADOS e Estimativa_old'!B18)</f>
        <v>Split Piso-Teto 33.000 a 36.000 BTU's</v>
      </c>
      <c r="C145" s="173">
        <f>IF('DADOS e Estimativa_old'!C18="","",'DADOS e Estimativa_old'!C18)</f>
        <v>4</v>
      </c>
      <c r="D145" s="174" t="str">
        <f>IF('DADOS e Estimativa_old'!D18="","",'DADOS e Estimativa_old'!D18)</f>
        <v>unid.</v>
      </c>
      <c r="E145" s="175">
        <f>IF('DADOS e Estimativa_old'!E18&gt;0,IF(AND('DADOS e Estimativa_old'!$Z18&lt;='DADOS e Estimativa_old'!E18,'DADOS e Estimativa_old'!E18&lt;='DADOS e Estimativa_old'!$AA18),'DADOS e Estimativa_old'!E18,"excluído*"),"")</f>
        <v>7276</v>
      </c>
      <c r="F145" s="175" t="str">
        <f>IF('DADOS e Estimativa_old'!F18&gt;0,IF(AND('DADOS e Estimativa_old'!$Z18&lt;='DADOS e Estimativa_old'!F18,'DADOS e Estimativa_old'!F18&lt;='DADOS e Estimativa_old'!$AA18),'DADOS e Estimativa_old'!F18,"excluído*"),"")</f>
        <v>excluído*</v>
      </c>
      <c r="G145" s="175">
        <f>IF('DADOS e Estimativa_old'!G18&gt;0,IF(AND('DADOS e Estimativa_old'!$Z18&lt;='DADOS e Estimativa_old'!G18,'DADOS e Estimativa_old'!G18&lt;='DADOS e Estimativa_old'!$AA18),'DADOS e Estimativa_old'!G18,"excluído*"),"")</f>
        <v>7590</v>
      </c>
      <c r="H145" s="175">
        <f>IF('DADOS e Estimativa_old'!H18&gt;0,IF(AND('DADOS e Estimativa_old'!$Z18&lt;='DADOS e Estimativa_old'!H18,'DADOS e Estimativa_old'!H18&lt;='DADOS e Estimativa_old'!$AA18),'DADOS e Estimativa_old'!H18,"excluído*"),"")</f>
        <v>7799</v>
      </c>
      <c r="I145" s="175" t="str">
        <f>IF('DADOS e Estimativa_old'!I18&gt;0,IF(AND('DADOS e Estimativa_old'!$Z18&lt;='DADOS e Estimativa_old'!I18,'DADOS e Estimativa_old'!I18&lt;='DADOS e Estimativa_old'!$AA18),'DADOS e Estimativa_old'!I18,"excluído*"),"")</f>
        <v/>
      </c>
      <c r="J145" s="175">
        <f>IF('DADOS e Estimativa_old'!J18&gt;0,IF(AND('DADOS e Estimativa_old'!$Z18&lt;='DADOS e Estimativa_old'!J18,'DADOS e Estimativa_old'!J18&lt;='DADOS e Estimativa_old'!$AA18),'DADOS e Estimativa_old'!J18,"excluído*"),"")</f>
        <v>5200</v>
      </c>
      <c r="K145" s="175">
        <f>IF('DADOS e Estimativa_old'!K18&gt;0,IF(AND('DADOS e Estimativa_old'!$Z18&lt;='DADOS e Estimativa_old'!K18,'DADOS e Estimativa_old'!K18&lt;='DADOS e Estimativa_old'!$AA18),'DADOS e Estimativa_old'!K18,"excluído*"),"")</f>
        <v>7763.79</v>
      </c>
      <c r="L145" s="175" t="str">
        <f>IF('DADOS e Estimativa_old'!L18&gt;0,IF(AND('DADOS e Estimativa_old'!$Z18&lt;='DADOS e Estimativa_old'!L18,'DADOS e Estimativa_old'!L18&lt;='DADOS e Estimativa_old'!$AA18),'DADOS e Estimativa_old'!L18,"excluído*"),"")</f>
        <v/>
      </c>
      <c r="M145" s="175" t="str">
        <f>IF('DADOS e Estimativa_old'!M18&gt;0,IF(AND('DADOS e Estimativa_old'!$Z18&lt;='DADOS e Estimativa_old'!M18,'DADOS e Estimativa_old'!M18&lt;='DADOS e Estimativa_old'!$AA18),'DADOS e Estimativa_old'!M18,"excluído*"),"")</f>
        <v/>
      </c>
      <c r="N145" s="175" t="str">
        <f>IF('DADOS e Estimativa_old'!N18&gt;0,IF(AND('DADOS e Estimativa_old'!$Z18&lt;='DADOS e Estimativa_old'!N18,'DADOS e Estimativa_old'!N18&lt;='DADOS e Estimativa_old'!$AA18),'DADOS e Estimativa_old'!N18,"excluído*"),"")</f>
        <v/>
      </c>
      <c r="O145" s="175" t="str">
        <f>IF('DADOS e Estimativa_old'!O18&gt;0,IF(AND('DADOS e Estimativa_old'!$Z18&lt;='DADOS e Estimativa_old'!O18,'DADOS e Estimativa_old'!O18&lt;='DADOS e Estimativa_old'!$AA18),'DADOS e Estimativa_old'!O18,"excluído*"),"")</f>
        <v/>
      </c>
      <c r="P145" s="175" t="str">
        <f>IF('DADOS e Estimativa_old'!P18&gt;0,IF(AND('DADOS e Estimativa_old'!$Z18&lt;='DADOS e Estimativa_old'!P18,'DADOS e Estimativa_old'!P18&lt;='DADOS e Estimativa_old'!$AA18),'DADOS e Estimativa_old'!P18,"excluído*"),"")</f>
        <v/>
      </c>
      <c r="Q145" s="175" t="str">
        <f>IF('DADOS e Estimativa_old'!Q18&gt;0,IF(AND('DADOS e Estimativa_old'!$Z18&lt;='DADOS e Estimativa_old'!Q18,'DADOS e Estimativa_old'!Q18&lt;='DADOS e Estimativa_old'!$AA18),'DADOS e Estimativa_old'!Q18,"excluído*"),"")</f>
        <v/>
      </c>
      <c r="R145" s="175" t="str">
        <f>IF('DADOS e Estimativa_old'!R18&gt;0,IF(AND('DADOS e Estimativa_old'!$Z18&lt;='DADOS e Estimativa_old'!R18,'DADOS e Estimativa_old'!R18&lt;='DADOS e Estimativa_old'!$AA18),'DADOS e Estimativa_old'!R18,"excluído*"),"")</f>
        <v/>
      </c>
      <c r="S145" s="175" t="str">
        <f>IF('DADOS e Estimativa_old'!S18&gt;0,IF(AND('DADOS e Estimativa_old'!$Z18&lt;='DADOS e Estimativa_old'!S18,'DADOS e Estimativa_old'!S18&lt;='DADOS e Estimativa_old'!$AA18),'DADOS e Estimativa_old'!S18,"excluído*"),"")</f>
        <v/>
      </c>
      <c r="T145" s="175" t="str">
        <f>IF('DADOS e Estimativa_old'!T18&gt;0,IF(AND('DADOS e Estimativa_old'!$Z18&lt;='DADOS e Estimativa_old'!T18,'DADOS e Estimativa_old'!T18&lt;='DADOS e Estimativa_old'!$AA18),'DADOS e Estimativa_old'!T18,"excluído*"),"")</f>
        <v/>
      </c>
      <c r="U145" s="175" t="str">
        <f>IF('DADOS e Estimativa_old'!U18&gt;0,IF(AND('DADOS e Estimativa_old'!$Z18&lt;='DADOS e Estimativa_old'!U18,'DADOS e Estimativa_old'!U18&lt;='DADOS e Estimativa_old'!$AA18),'DADOS e Estimativa_old'!U18,"excluído*"),"")</f>
        <v/>
      </c>
      <c r="V145" s="175" t="str">
        <f>IF('DADOS e Estimativa_old'!V18&gt;0,IF(AND('DADOS e Estimativa_old'!$Z18&lt;='DADOS e Estimativa_old'!V18,'DADOS e Estimativa_old'!V18&lt;='DADOS e Estimativa_old'!$AA18),'DADOS e Estimativa_old'!V18,"excluído*"),"")</f>
        <v/>
      </c>
      <c r="W145" s="176" t="str">
        <f>IF('DADOS e Estimativa_old'!W18&gt;0,IF(AND('DADOS e Estimativa_old'!$Z18&lt;='DADOS e Estimativa_old'!W18,'DADOS e Estimativa_old'!W18&lt;='DADOS e Estimativa_old'!$AA18),'DADOS e Estimativa_old'!W18,"excluído*"),"")</f>
        <v/>
      </c>
      <c r="X145" s="177">
        <f t="shared" si="33"/>
        <v>7125.76</v>
      </c>
      <c r="Y145" s="167"/>
      <c r="Z145" s="178">
        <f t="shared" si="34"/>
        <v>28503.04</v>
      </c>
      <c r="AA145" s="167"/>
      <c r="AB145" s="169">
        <v>7169.0</v>
      </c>
      <c r="AC145" s="54">
        <f t="shared" si="36"/>
        <v>-0.00603152462</v>
      </c>
      <c r="AD145" s="170">
        <v>1.0</v>
      </c>
    </row>
    <row r="146">
      <c r="A146" s="171" t="str">
        <f>IF('DADOS e Estimativa_old'!A19="","",'DADOS e Estimativa_old'!A19)</f>
        <v>1-12</v>
      </c>
      <c r="B146" s="172" t="str">
        <f>IF('DADOS e Estimativa_old'!B19="","",'DADOS e Estimativa_old'!B19)</f>
        <v>Instalação item 11</v>
      </c>
      <c r="C146" s="173">
        <f>IF('DADOS e Estimativa_old'!C19="","",'DADOS e Estimativa_old'!C19)</f>
        <v>4</v>
      </c>
      <c r="D146" s="174" t="str">
        <f>IF('DADOS e Estimativa_old'!D19="","",'DADOS e Estimativa_old'!D19)</f>
        <v>unid.</v>
      </c>
      <c r="E146" s="175">
        <f>IF('DADOS e Estimativa_old'!E19&gt;0,IF(AND('DADOS e Estimativa_old'!$Z19&lt;='DADOS e Estimativa_old'!E19,'DADOS e Estimativa_old'!E19&lt;='DADOS e Estimativa_old'!$AA19),'DADOS e Estimativa_old'!E19,"excluído*"),"")</f>
        <v>2471.52</v>
      </c>
      <c r="F146" s="175" t="str">
        <f>IF('DADOS e Estimativa_old'!F19&gt;0,IF(AND('DADOS e Estimativa_old'!$Z19&lt;='DADOS e Estimativa_old'!F19,'DADOS e Estimativa_old'!F19&lt;='DADOS e Estimativa_old'!$AA19),'DADOS e Estimativa_old'!F19,"excluído*"),"")</f>
        <v>excluído*</v>
      </c>
      <c r="G146" s="175" t="str">
        <f>IF('DADOS e Estimativa_old'!G19&gt;0,IF(AND('DADOS e Estimativa_old'!$Z19&lt;='DADOS e Estimativa_old'!G19,'DADOS e Estimativa_old'!G19&lt;='DADOS e Estimativa_old'!$AA19),'DADOS e Estimativa_old'!G19,"excluído*"),"")</f>
        <v/>
      </c>
      <c r="H146" s="175" t="str">
        <f>IF('DADOS e Estimativa_old'!H19&gt;0,IF(AND('DADOS e Estimativa_old'!$Z19&lt;='DADOS e Estimativa_old'!H19,'DADOS e Estimativa_old'!H19&lt;='DADOS e Estimativa_old'!$AA19),'DADOS e Estimativa_old'!H19,"excluído*"),"")</f>
        <v/>
      </c>
      <c r="I146" s="175" t="str">
        <f>IF('DADOS e Estimativa_old'!I19&gt;0,IF(AND('DADOS e Estimativa_old'!$Z19&lt;='DADOS e Estimativa_old'!I19,'DADOS e Estimativa_old'!I19&lt;='DADOS e Estimativa_old'!$AA19),'DADOS e Estimativa_old'!I19,"excluído*"),"")</f>
        <v/>
      </c>
      <c r="J146" s="175" t="str">
        <f>IF('DADOS e Estimativa_old'!J19&gt;0,IF(AND('DADOS e Estimativa_old'!$Z19&lt;='DADOS e Estimativa_old'!J19,'DADOS e Estimativa_old'!J19&lt;='DADOS e Estimativa_old'!$AA19),'DADOS e Estimativa_old'!J19,"excluído*"),"")</f>
        <v/>
      </c>
      <c r="K146" s="175">
        <f>IF('DADOS e Estimativa_old'!K19&gt;0,IF(AND('DADOS e Estimativa_old'!$Z19&lt;='DADOS e Estimativa_old'!K19,'DADOS e Estimativa_old'!K19&lt;='DADOS e Estimativa_old'!$AA19),'DADOS e Estimativa_old'!K19,"excluído*"),"")</f>
        <v>1131</v>
      </c>
      <c r="L146" s="175" t="str">
        <f>IF('DADOS e Estimativa_old'!L19&gt;0,IF(AND('DADOS e Estimativa_old'!$Z19&lt;='DADOS e Estimativa_old'!L19,'DADOS e Estimativa_old'!L19&lt;='DADOS e Estimativa_old'!$AA19),'DADOS e Estimativa_old'!L19,"excluído*"),"")</f>
        <v/>
      </c>
      <c r="M146" s="175" t="str">
        <f>IF('DADOS e Estimativa_old'!M19&gt;0,IF(AND('DADOS e Estimativa_old'!$Z19&lt;='DADOS e Estimativa_old'!M19,'DADOS e Estimativa_old'!M19&lt;='DADOS e Estimativa_old'!$AA19),'DADOS e Estimativa_old'!M19,"excluído*"),"")</f>
        <v/>
      </c>
      <c r="N146" s="175" t="str">
        <f>IF('DADOS e Estimativa_old'!N19&gt;0,IF(AND('DADOS e Estimativa_old'!$Z19&lt;='DADOS e Estimativa_old'!N19,'DADOS e Estimativa_old'!N19&lt;='DADOS e Estimativa_old'!$AA19),'DADOS e Estimativa_old'!N19,"excluído*"),"")</f>
        <v/>
      </c>
      <c r="O146" s="175" t="str">
        <f>IF('DADOS e Estimativa_old'!O19&gt;0,IF(AND('DADOS e Estimativa_old'!$Z19&lt;='DADOS e Estimativa_old'!O19,'DADOS e Estimativa_old'!O19&lt;='DADOS e Estimativa_old'!$AA19),'DADOS e Estimativa_old'!O19,"excluído*"),"")</f>
        <v/>
      </c>
      <c r="P146" s="175" t="str">
        <f>IF('DADOS e Estimativa_old'!P19&gt;0,IF(AND('DADOS e Estimativa_old'!$Z19&lt;='DADOS e Estimativa_old'!P19,'DADOS e Estimativa_old'!P19&lt;='DADOS e Estimativa_old'!$AA19),'DADOS e Estimativa_old'!P19,"excluído*"),"")</f>
        <v/>
      </c>
      <c r="Q146" s="175" t="str">
        <f>IF('DADOS e Estimativa_old'!Q19&gt;0,IF(AND('DADOS e Estimativa_old'!$Z19&lt;='DADOS e Estimativa_old'!Q19,'DADOS e Estimativa_old'!Q19&lt;='DADOS e Estimativa_old'!$AA19),'DADOS e Estimativa_old'!Q19,"excluído*"),"")</f>
        <v/>
      </c>
      <c r="R146" s="175" t="str">
        <f>IF('DADOS e Estimativa_old'!R19&gt;0,IF(AND('DADOS e Estimativa_old'!$Z19&lt;='DADOS e Estimativa_old'!R19,'DADOS e Estimativa_old'!R19&lt;='DADOS e Estimativa_old'!$AA19),'DADOS e Estimativa_old'!R19,"excluído*"),"")</f>
        <v/>
      </c>
      <c r="S146" s="175" t="str">
        <f>IF('DADOS e Estimativa_old'!S19&gt;0,IF(AND('DADOS e Estimativa_old'!$Z19&lt;='DADOS e Estimativa_old'!S19,'DADOS e Estimativa_old'!S19&lt;='DADOS e Estimativa_old'!$AA19),'DADOS e Estimativa_old'!S19,"excluído*"),"")</f>
        <v/>
      </c>
      <c r="T146" s="175" t="str">
        <f>IF('DADOS e Estimativa_old'!T19&gt;0,IF(AND('DADOS e Estimativa_old'!$Z19&lt;='DADOS e Estimativa_old'!T19,'DADOS e Estimativa_old'!T19&lt;='DADOS e Estimativa_old'!$AA19),'DADOS e Estimativa_old'!T19,"excluído*"),"")</f>
        <v/>
      </c>
      <c r="U146" s="175" t="str">
        <f>IF('DADOS e Estimativa_old'!U19&gt;0,IF(AND('DADOS e Estimativa_old'!$Z19&lt;='DADOS e Estimativa_old'!U19,'DADOS e Estimativa_old'!U19&lt;='DADOS e Estimativa_old'!$AA19),'DADOS e Estimativa_old'!U19,"excluído*"),"")</f>
        <v/>
      </c>
      <c r="V146" s="175" t="str">
        <f>IF('DADOS e Estimativa_old'!V19&gt;0,IF(AND('DADOS e Estimativa_old'!$Z19&lt;='DADOS e Estimativa_old'!V19,'DADOS e Estimativa_old'!V19&lt;='DADOS e Estimativa_old'!$AA19),'DADOS e Estimativa_old'!V19,"excluído*"),"")</f>
        <v/>
      </c>
      <c r="W146" s="176" t="str">
        <f>IF('DADOS e Estimativa_old'!W19&gt;0,IF(AND('DADOS e Estimativa_old'!$Z19&lt;='DADOS e Estimativa_old'!W19,'DADOS e Estimativa_old'!W19&lt;='DADOS e Estimativa_old'!$AA19),'DADOS e Estimativa_old'!W19,"excluído*"),"")</f>
        <v/>
      </c>
      <c r="X146" s="177">
        <f t="shared" si="33"/>
        <v>1801.26</v>
      </c>
      <c r="Y146" s="167"/>
      <c r="Z146" s="178">
        <f t="shared" si="34"/>
        <v>7205.04</v>
      </c>
      <c r="AA146" s="167"/>
      <c r="AB146" s="169">
        <v>3370.0</v>
      </c>
      <c r="AC146" s="54">
        <f t="shared" si="36"/>
        <v>-0.4655014837</v>
      </c>
      <c r="AD146" s="170">
        <v>1.0</v>
      </c>
    </row>
    <row r="147">
      <c r="A147" s="160" t="str">
        <f>IF('DADOS e Estimativa_old'!A20="","",'DADOS e Estimativa_old'!A20)</f>
        <v>1-13</v>
      </c>
      <c r="B147" s="161" t="str">
        <f>IF('DADOS e Estimativa_old'!B20="","",'DADOS e Estimativa_old'!B20)</f>
        <v>Slipt-Cassete  22.000 a 24.000 BTU's</v>
      </c>
      <c r="C147" s="162">
        <f>IF('DADOS e Estimativa_old'!C20="","",'DADOS e Estimativa_old'!C20)</f>
        <v>3</v>
      </c>
      <c r="D147" s="163" t="str">
        <f>IF('DADOS e Estimativa_old'!D20="","",'DADOS e Estimativa_old'!D20)</f>
        <v>unid.</v>
      </c>
      <c r="E147" s="164">
        <f>IF('DADOS e Estimativa_old'!E20&gt;0,IF(AND('DADOS e Estimativa_old'!$Z20&lt;='DADOS e Estimativa_old'!E20,'DADOS e Estimativa_old'!E20&lt;='DADOS e Estimativa_old'!$AA20),'DADOS e Estimativa_old'!E20,"excluído*"),"")</f>
        <v>7456.55</v>
      </c>
      <c r="F147" s="164" t="str">
        <f>IF('DADOS e Estimativa_old'!F20&gt;0,IF(AND('DADOS e Estimativa_old'!$Z20&lt;='DADOS e Estimativa_old'!F20,'DADOS e Estimativa_old'!F20&lt;='DADOS e Estimativa_old'!$AA20),'DADOS e Estimativa_old'!F20,"excluído*"),"")</f>
        <v>excluído*</v>
      </c>
      <c r="G147" s="164">
        <f>IF('DADOS e Estimativa_old'!G20&gt;0,IF(AND('DADOS e Estimativa_old'!$Z20&lt;='DADOS e Estimativa_old'!G20,'DADOS e Estimativa_old'!G20&lt;='DADOS e Estimativa_old'!$AA20),'DADOS e Estimativa_old'!G20,"excluído*"),"")</f>
        <v>7500</v>
      </c>
      <c r="H147" s="164">
        <f>IF('DADOS e Estimativa_old'!H20&gt;0,IF(AND('DADOS e Estimativa_old'!$Z20&lt;='DADOS e Estimativa_old'!H20,'DADOS e Estimativa_old'!H20&lt;='DADOS e Estimativa_old'!$AA20),'DADOS e Estimativa_old'!H20,"excluído*"),"")</f>
        <v>8089</v>
      </c>
      <c r="I147" s="164" t="str">
        <f>IF('DADOS e Estimativa_old'!I20&gt;0,IF(AND('DADOS e Estimativa_old'!$Z20&lt;='DADOS e Estimativa_old'!I20,'DADOS e Estimativa_old'!I20&lt;='DADOS e Estimativa_old'!$AA20),'DADOS e Estimativa_old'!I20,"excluído*"),"")</f>
        <v/>
      </c>
      <c r="J147" s="164">
        <f>IF('DADOS e Estimativa_old'!J20&gt;0,IF(AND('DADOS e Estimativa_old'!$Z20&lt;='DADOS e Estimativa_old'!J20,'DADOS e Estimativa_old'!J20&lt;='DADOS e Estimativa_old'!$AA20),'DADOS e Estimativa_old'!J20,"excluído*"),"")</f>
        <v>8228</v>
      </c>
      <c r="K147" s="164" t="str">
        <f>IF('DADOS e Estimativa_old'!K20&gt;0,IF(AND('DADOS e Estimativa_old'!$Z20&lt;='DADOS e Estimativa_old'!K20,'DADOS e Estimativa_old'!K20&lt;='DADOS e Estimativa_old'!$AA20),'DADOS e Estimativa_old'!K20,"excluído*"),"")</f>
        <v>excluído*</v>
      </c>
      <c r="L147" s="164" t="str">
        <f>IF('DADOS e Estimativa_old'!L20&gt;0,IF(AND('DADOS e Estimativa_old'!$Z20&lt;='DADOS e Estimativa_old'!L20,'DADOS e Estimativa_old'!L20&lt;='DADOS e Estimativa_old'!$AA20),'DADOS e Estimativa_old'!L20,"excluído*"),"")</f>
        <v/>
      </c>
      <c r="M147" s="164" t="str">
        <f>IF('DADOS e Estimativa_old'!M20&gt;0,IF(AND('DADOS e Estimativa_old'!$Z20&lt;='DADOS e Estimativa_old'!M20,'DADOS e Estimativa_old'!M20&lt;='DADOS e Estimativa_old'!$AA20),'DADOS e Estimativa_old'!M20,"excluído*"),"")</f>
        <v/>
      </c>
      <c r="N147" s="164" t="str">
        <f>IF('DADOS e Estimativa_old'!N20&gt;0,IF(AND('DADOS e Estimativa_old'!$Z20&lt;='DADOS e Estimativa_old'!N20,'DADOS e Estimativa_old'!N20&lt;='DADOS e Estimativa_old'!$AA20),'DADOS e Estimativa_old'!N20,"excluído*"),"")</f>
        <v/>
      </c>
      <c r="O147" s="164" t="str">
        <f>IF('DADOS e Estimativa_old'!O20&gt;0,IF(AND('DADOS e Estimativa_old'!$Z20&lt;='DADOS e Estimativa_old'!O20,'DADOS e Estimativa_old'!O20&lt;='DADOS e Estimativa_old'!$AA20),'DADOS e Estimativa_old'!O20,"excluído*"),"")</f>
        <v/>
      </c>
      <c r="P147" s="164" t="str">
        <f>IF('DADOS e Estimativa_old'!P20&gt;0,IF(AND('DADOS e Estimativa_old'!$Z20&lt;='DADOS e Estimativa_old'!P20,'DADOS e Estimativa_old'!P20&lt;='DADOS e Estimativa_old'!$AA20),'DADOS e Estimativa_old'!P20,"excluído*"),"")</f>
        <v/>
      </c>
      <c r="Q147" s="164" t="str">
        <f>IF('DADOS e Estimativa_old'!Q20&gt;0,IF(AND('DADOS e Estimativa_old'!$Z20&lt;='DADOS e Estimativa_old'!Q20,'DADOS e Estimativa_old'!Q20&lt;='DADOS e Estimativa_old'!$AA20),'DADOS e Estimativa_old'!Q20,"excluído*"),"")</f>
        <v/>
      </c>
      <c r="R147" s="164" t="str">
        <f>IF('DADOS e Estimativa_old'!R20&gt;0,IF(AND('DADOS e Estimativa_old'!$Z20&lt;='DADOS e Estimativa_old'!R20,'DADOS e Estimativa_old'!R20&lt;='DADOS e Estimativa_old'!$AA20),'DADOS e Estimativa_old'!R20,"excluído*"),"")</f>
        <v/>
      </c>
      <c r="S147" s="164" t="str">
        <f>IF('DADOS e Estimativa_old'!S20&gt;0,IF(AND('DADOS e Estimativa_old'!$Z20&lt;='DADOS e Estimativa_old'!S20,'DADOS e Estimativa_old'!S20&lt;='DADOS e Estimativa_old'!$AA20),'DADOS e Estimativa_old'!S20,"excluído*"),"")</f>
        <v/>
      </c>
      <c r="T147" s="164" t="str">
        <f>IF('DADOS e Estimativa_old'!T20&gt;0,IF(AND('DADOS e Estimativa_old'!$Z20&lt;='DADOS e Estimativa_old'!T20,'DADOS e Estimativa_old'!T20&lt;='DADOS e Estimativa_old'!$AA20),'DADOS e Estimativa_old'!T20,"excluído*"),"")</f>
        <v/>
      </c>
      <c r="U147" s="164" t="str">
        <f>IF('DADOS e Estimativa_old'!U20&gt;0,IF(AND('DADOS e Estimativa_old'!$Z20&lt;='DADOS e Estimativa_old'!U20,'DADOS e Estimativa_old'!U20&lt;='DADOS e Estimativa_old'!$AA20),'DADOS e Estimativa_old'!U20,"excluído*"),"")</f>
        <v/>
      </c>
      <c r="V147" s="164" t="str">
        <f>IF('DADOS e Estimativa_old'!V20&gt;0,IF(AND('DADOS e Estimativa_old'!$Z20&lt;='DADOS e Estimativa_old'!V20,'DADOS e Estimativa_old'!V20&lt;='DADOS e Estimativa_old'!$AA20),'DADOS e Estimativa_old'!V20,"excluído*"),"")</f>
        <v/>
      </c>
      <c r="W147" s="165" t="str">
        <f>IF('DADOS e Estimativa_old'!W20&gt;0,IF(AND('DADOS e Estimativa_old'!$Z20&lt;='DADOS e Estimativa_old'!W20,'DADOS e Estimativa_old'!W20&lt;='DADOS e Estimativa_old'!$AA20),'DADOS e Estimativa_old'!W20,"excluído*"),"")</f>
        <v/>
      </c>
      <c r="X147" s="166">
        <f t="shared" si="33"/>
        <v>7818.39</v>
      </c>
      <c r="Y147" s="167"/>
      <c r="Z147" s="168">
        <f t="shared" si="34"/>
        <v>23455.17</v>
      </c>
      <c r="AA147" s="167"/>
      <c r="AB147" s="169">
        <v>8677.0</v>
      </c>
      <c r="AC147" s="54">
        <f t="shared" si="36"/>
        <v>-0.0989524029</v>
      </c>
      <c r="AD147" s="170">
        <v>1.0</v>
      </c>
    </row>
    <row r="148">
      <c r="A148" s="160" t="str">
        <f>IF('DADOS e Estimativa_old'!A21="","",'DADOS e Estimativa_old'!A21)</f>
        <v>1-14</v>
      </c>
      <c r="B148" s="161" t="str">
        <f>IF('DADOS e Estimativa_old'!B21="","",'DADOS e Estimativa_old'!B21)</f>
        <v>Instalação item 13</v>
      </c>
      <c r="C148" s="162">
        <f>IF('DADOS e Estimativa_old'!C21="","",'DADOS e Estimativa_old'!C21)</f>
        <v>3</v>
      </c>
      <c r="D148" s="163" t="str">
        <f>IF('DADOS e Estimativa_old'!D21="","",'DADOS e Estimativa_old'!D21)</f>
        <v>unid.</v>
      </c>
      <c r="E148" s="164">
        <f>IF('DADOS e Estimativa_old'!E21&gt;0,IF(AND('DADOS e Estimativa_old'!$Z21&lt;='DADOS e Estimativa_old'!E21,'DADOS e Estimativa_old'!E21&lt;='DADOS e Estimativa_old'!$AA21),'DADOS e Estimativa_old'!E21,"excluído*"),"")</f>
        <v>2671.52</v>
      </c>
      <c r="F148" s="164" t="str">
        <f>IF('DADOS e Estimativa_old'!F21&gt;0,IF(AND('DADOS e Estimativa_old'!$Z21&lt;='DADOS e Estimativa_old'!F21,'DADOS e Estimativa_old'!F21&lt;='DADOS e Estimativa_old'!$AA21),'DADOS e Estimativa_old'!F21,"excluído*"),"")</f>
        <v>excluído*</v>
      </c>
      <c r="G148" s="164" t="str">
        <f>IF('DADOS e Estimativa_old'!G21&gt;0,IF(AND('DADOS e Estimativa_old'!$Z21&lt;='DADOS e Estimativa_old'!G21,'DADOS e Estimativa_old'!G21&lt;='DADOS e Estimativa_old'!$AA21),'DADOS e Estimativa_old'!G21,"excluído*"),"")</f>
        <v/>
      </c>
      <c r="H148" s="164" t="str">
        <f>IF('DADOS e Estimativa_old'!H21&gt;0,IF(AND('DADOS e Estimativa_old'!$Z21&lt;='DADOS e Estimativa_old'!H21,'DADOS e Estimativa_old'!H21&lt;='DADOS e Estimativa_old'!$AA21),'DADOS e Estimativa_old'!H21,"excluído*"),"")</f>
        <v/>
      </c>
      <c r="I148" s="164">
        <f>IF('DADOS e Estimativa_old'!I21&gt;0,IF(AND('DADOS e Estimativa_old'!$Z21&lt;='DADOS e Estimativa_old'!I21,'DADOS e Estimativa_old'!I21&lt;='DADOS e Estimativa_old'!$AA21),'DADOS e Estimativa_old'!I21,"excluído*"),"")</f>
        <v>1316</v>
      </c>
      <c r="J148" s="164" t="str">
        <f>IF('DADOS e Estimativa_old'!J21&gt;0,IF(AND('DADOS e Estimativa_old'!$Z21&lt;='DADOS e Estimativa_old'!J21,'DADOS e Estimativa_old'!J21&lt;='DADOS e Estimativa_old'!$AA21),'DADOS e Estimativa_old'!J21,"excluído*"),"")</f>
        <v/>
      </c>
      <c r="K148" s="164" t="str">
        <f>IF('DADOS e Estimativa_old'!K21&gt;0,IF(AND('DADOS e Estimativa_old'!$Z21&lt;='DADOS e Estimativa_old'!K21,'DADOS e Estimativa_old'!K21&lt;='DADOS e Estimativa_old'!$AA21),'DADOS e Estimativa_old'!K21,"excluído*"),"")</f>
        <v/>
      </c>
      <c r="L148" s="164" t="str">
        <f>IF('DADOS e Estimativa_old'!L21&gt;0,IF(AND('DADOS e Estimativa_old'!$Z21&lt;='DADOS e Estimativa_old'!L21,'DADOS e Estimativa_old'!L21&lt;='DADOS e Estimativa_old'!$AA21),'DADOS e Estimativa_old'!L21,"excluído*"),"")</f>
        <v/>
      </c>
      <c r="M148" s="164" t="str">
        <f>IF('DADOS e Estimativa_old'!M21&gt;0,IF(AND('DADOS e Estimativa_old'!$Z21&lt;='DADOS e Estimativa_old'!M21,'DADOS e Estimativa_old'!M21&lt;='DADOS e Estimativa_old'!$AA21),'DADOS e Estimativa_old'!M21,"excluído*"),"")</f>
        <v/>
      </c>
      <c r="N148" s="164" t="str">
        <f>IF('DADOS e Estimativa_old'!N21&gt;0,IF(AND('DADOS e Estimativa_old'!$Z21&lt;='DADOS e Estimativa_old'!N21,'DADOS e Estimativa_old'!N21&lt;='DADOS e Estimativa_old'!$AA21),'DADOS e Estimativa_old'!N21,"excluído*"),"")</f>
        <v/>
      </c>
      <c r="O148" s="164" t="str">
        <f>IF('DADOS e Estimativa_old'!O21&gt;0,IF(AND('DADOS e Estimativa_old'!$Z21&lt;='DADOS e Estimativa_old'!O21,'DADOS e Estimativa_old'!O21&lt;='DADOS e Estimativa_old'!$AA21),'DADOS e Estimativa_old'!O21,"excluído*"),"")</f>
        <v/>
      </c>
      <c r="P148" s="164" t="str">
        <f>IF('DADOS e Estimativa_old'!P21&gt;0,IF(AND('DADOS e Estimativa_old'!$Z21&lt;='DADOS e Estimativa_old'!P21,'DADOS e Estimativa_old'!P21&lt;='DADOS e Estimativa_old'!$AA21),'DADOS e Estimativa_old'!P21,"excluído*"),"")</f>
        <v/>
      </c>
      <c r="Q148" s="164" t="str">
        <f>IF('DADOS e Estimativa_old'!Q21&gt;0,IF(AND('DADOS e Estimativa_old'!$Z21&lt;='DADOS e Estimativa_old'!Q21,'DADOS e Estimativa_old'!Q21&lt;='DADOS e Estimativa_old'!$AA21),'DADOS e Estimativa_old'!Q21,"excluído*"),"")</f>
        <v/>
      </c>
      <c r="R148" s="164" t="str">
        <f>IF('DADOS e Estimativa_old'!R21&gt;0,IF(AND('DADOS e Estimativa_old'!$Z21&lt;='DADOS e Estimativa_old'!R21,'DADOS e Estimativa_old'!R21&lt;='DADOS e Estimativa_old'!$AA21),'DADOS e Estimativa_old'!R21,"excluído*"),"")</f>
        <v/>
      </c>
      <c r="S148" s="164" t="str">
        <f>IF('DADOS e Estimativa_old'!S21&gt;0,IF(AND('DADOS e Estimativa_old'!$Z21&lt;='DADOS e Estimativa_old'!S21,'DADOS e Estimativa_old'!S21&lt;='DADOS e Estimativa_old'!$AA21),'DADOS e Estimativa_old'!S21,"excluído*"),"")</f>
        <v/>
      </c>
      <c r="T148" s="164" t="str">
        <f>IF('DADOS e Estimativa_old'!T21&gt;0,IF(AND('DADOS e Estimativa_old'!$Z21&lt;='DADOS e Estimativa_old'!T21,'DADOS e Estimativa_old'!T21&lt;='DADOS e Estimativa_old'!$AA21),'DADOS e Estimativa_old'!T21,"excluído*"),"")</f>
        <v/>
      </c>
      <c r="U148" s="164" t="str">
        <f>IF('DADOS e Estimativa_old'!U21&gt;0,IF(AND('DADOS e Estimativa_old'!$Z21&lt;='DADOS e Estimativa_old'!U21,'DADOS e Estimativa_old'!U21&lt;='DADOS e Estimativa_old'!$AA21),'DADOS e Estimativa_old'!U21,"excluído*"),"")</f>
        <v/>
      </c>
      <c r="V148" s="164" t="str">
        <f>IF('DADOS e Estimativa_old'!V21&gt;0,IF(AND('DADOS e Estimativa_old'!$Z21&lt;='DADOS e Estimativa_old'!V21,'DADOS e Estimativa_old'!V21&lt;='DADOS e Estimativa_old'!$AA21),'DADOS e Estimativa_old'!V21,"excluído*"),"")</f>
        <v/>
      </c>
      <c r="W148" s="165" t="str">
        <f>IF('DADOS e Estimativa_old'!W21&gt;0,IF(AND('DADOS e Estimativa_old'!$Z21&lt;='DADOS e Estimativa_old'!W21,'DADOS e Estimativa_old'!W21&lt;='DADOS e Estimativa_old'!$AA21),'DADOS e Estimativa_old'!W21,"excluído*"),"")</f>
        <v/>
      </c>
      <c r="X148" s="166">
        <f t="shared" si="33"/>
        <v>1993.76</v>
      </c>
      <c r="Y148" s="167"/>
      <c r="Z148" s="168">
        <f t="shared" si="34"/>
        <v>5981.28</v>
      </c>
      <c r="AA148" s="167"/>
      <c r="AB148" s="169">
        <v>2580.0</v>
      </c>
      <c r="AC148" s="54">
        <f t="shared" si="36"/>
        <v>-0.2272248062</v>
      </c>
      <c r="AD148" s="170">
        <v>1.0</v>
      </c>
    </row>
    <row r="149">
      <c r="A149" s="171" t="str">
        <f>IF('DADOS e Estimativa_old'!A22="","",'DADOS e Estimativa_old'!A22)</f>
        <v>1-15</v>
      </c>
      <c r="B149" s="172" t="str">
        <f>IF('DADOS e Estimativa_old'!B22="","",'DADOS e Estimativa_old'!B22)</f>
        <v>Slipt-Cassete  33.000 a 36.000 BTU's</v>
      </c>
      <c r="C149" s="173">
        <f>IF('DADOS e Estimativa_old'!C22="","",'DADOS e Estimativa_old'!C22)</f>
        <v>5</v>
      </c>
      <c r="D149" s="174" t="str">
        <f>IF('DADOS e Estimativa_old'!D22="","",'DADOS e Estimativa_old'!D22)</f>
        <v>unid.</v>
      </c>
      <c r="E149" s="175">
        <f>IF('DADOS e Estimativa_old'!E22&gt;0,IF(AND('DADOS e Estimativa_old'!$Z22&lt;='DADOS e Estimativa_old'!E22,'DADOS e Estimativa_old'!E22&lt;='DADOS e Estimativa_old'!$AA22),'DADOS e Estimativa_old'!E22,"excluído*"),"")</f>
        <v>9879.05</v>
      </c>
      <c r="F149" s="175" t="str">
        <f>IF('DADOS e Estimativa_old'!F22&gt;0,IF(AND('DADOS e Estimativa_old'!$Z22&lt;='DADOS e Estimativa_old'!F22,'DADOS e Estimativa_old'!F22&lt;='DADOS e Estimativa_old'!$AA22),'DADOS e Estimativa_old'!F22,"excluído*"),"")</f>
        <v>excluído*</v>
      </c>
      <c r="G149" s="175">
        <f>IF('DADOS e Estimativa_old'!G22&gt;0,IF(AND('DADOS e Estimativa_old'!$Z22&lt;='DADOS e Estimativa_old'!G22,'DADOS e Estimativa_old'!G22&lt;='DADOS e Estimativa_old'!$AA22),'DADOS e Estimativa_old'!G22,"excluído*"),"")</f>
        <v>9950</v>
      </c>
      <c r="H149" s="175">
        <f>IF('DADOS e Estimativa_old'!H22&gt;0,IF(AND('DADOS e Estimativa_old'!$Z22&lt;='DADOS e Estimativa_old'!H22,'DADOS e Estimativa_old'!H22&lt;='DADOS e Estimativa_old'!$AA22),'DADOS e Estimativa_old'!H22,"excluído*"),"")</f>
        <v>10299</v>
      </c>
      <c r="I149" s="175" t="str">
        <f>IF('DADOS e Estimativa_old'!I22&gt;0,IF(AND('DADOS e Estimativa_old'!$Z22&lt;='DADOS e Estimativa_old'!I22,'DADOS e Estimativa_old'!I22&lt;='DADOS e Estimativa_old'!$AA22),'DADOS e Estimativa_old'!I22,"excluído*"),"")</f>
        <v/>
      </c>
      <c r="J149" s="175">
        <f>IF('DADOS e Estimativa_old'!J22&gt;0,IF(AND('DADOS e Estimativa_old'!$Z22&lt;='DADOS e Estimativa_old'!J22,'DADOS e Estimativa_old'!J22&lt;='DADOS e Estimativa_old'!$AA22),'DADOS e Estimativa_old'!J22,"excluído*"),"")</f>
        <v>8688</v>
      </c>
      <c r="K149" s="175">
        <f>IF('DADOS e Estimativa_old'!K22&gt;0,IF(AND('DADOS e Estimativa_old'!$Z22&lt;='DADOS e Estimativa_old'!K22,'DADOS e Estimativa_old'!K22&lt;='DADOS e Estimativa_old'!$AA22),'DADOS e Estimativa_old'!K22,"excluído*"),"")</f>
        <v>9780</v>
      </c>
      <c r="L149" s="175" t="str">
        <f>IF('DADOS e Estimativa_old'!L22&gt;0,IF(AND('DADOS e Estimativa_old'!$Z22&lt;='DADOS e Estimativa_old'!L22,'DADOS e Estimativa_old'!L22&lt;='DADOS e Estimativa_old'!$AA22),'DADOS e Estimativa_old'!L22,"excluído*"),"")</f>
        <v/>
      </c>
      <c r="M149" s="175" t="str">
        <f>IF('DADOS e Estimativa_old'!M22&gt;0,IF(AND('DADOS e Estimativa_old'!$Z22&lt;='DADOS e Estimativa_old'!M22,'DADOS e Estimativa_old'!M22&lt;='DADOS e Estimativa_old'!$AA22),'DADOS e Estimativa_old'!M22,"excluído*"),"")</f>
        <v/>
      </c>
      <c r="N149" s="175" t="str">
        <f>IF('DADOS e Estimativa_old'!N22&gt;0,IF(AND('DADOS e Estimativa_old'!$Z22&lt;='DADOS e Estimativa_old'!N22,'DADOS e Estimativa_old'!N22&lt;='DADOS e Estimativa_old'!$AA22),'DADOS e Estimativa_old'!N22,"excluído*"),"")</f>
        <v/>
      </c>
      <c r="O149" s="175" t="str">
        <f>IF('DADOS e Estimativa_old'!O22&gt;0,IF(AND('DADOS e Estimativa_old'!$Z22&lt;='DADOS e Estimativa_old'!O22,'DADOS e Estimativa_old'!O22&lt;='DADOS e Estimativa_old'!$AA22),'DADOS e Estimativa_old'!O22,"excluído*"),"")</f>
        <v/>
      </c>
      <c r="P149" s="175" t="str">
        <f>IF('DADOS e Estimativa_old'!P22&gt;0,IF(AND('DADOS e Estimativa_old'!$Z22&lt;='DADOS e Estimativa_old'!P22,'DADOS e Estimativa_old'!P22&lt;='DADOS e Estimativa_old'!$AA22),'DADOS e Estimativa_old'!P22,"excluído*"),"")</f>
        <v/>
      </c>
      <c r="Q149" s="175" t="str">
        <f>IF('DADOS e Estimativa_old'!Q22&gt;0,IF(AND('DADOS e Estimativa_old'!$Z22&lt;='DADOS e Estimativa_old'!Q22,'DADOS e Estimativa_old'!Q22&lt;='DADOS e Estimativa_old'!$AA22),'DADOS e Estimativa_old'!Q22,"excluído*"),"")</f>
        <v/>
      </c>
      <c r="R149" s="175" t="str">
        <f>IF('DADOS e Estimativa_old'!R22&gt;0,IF(AND('DADOS e Estimativa_old'!$Z22&lt;='DADOS e Estimativa_old'!R22,'DADOS e Estimativa_old'!R22&lt;='DADOS e Estimativa_old'!$AA22),'DADOS e Estimativa_old'!R22,"excluído*"),"")</f>
        <v/>
      </c>
      <c r="S149" s="175" t="str">
        <f>IF('DADOS e Estimativa_old'!S22&gt;0,IF(AND('DADOS e Estimativa_old'!$Z22&lt;='DADOS e Estimativa_old'!S22,'DADOS e Estimativa_old'!S22&lt;='DADOS e Estimativa_old'!$AA22),'DADOS e Estimativa_old'!S22,"excluído*"),"")</f>
        <v/>
      </c>
      <c r="T149" s="175" t="str">
        <f>IF('DADOS e Estimativa_old'!T22&gt;0,IF(AND('DADOS e Estimativa_old'!$Z22&lt;='DADOS e Estimativa_old'!T22,'DADOS e Estimativa_old'!T22&lt;='DADOS e Estimativa_old'!$AA22),'DADOS e Estimativa_old'!T22,"excluído*"),"")</f>
        <v/>
      </c>
      <c r="U149" s="175" t="str">
        <f>IF('DADOS e Estimativa_old'!U22&gt;0,IF(AND('DADOS e Estimativa_old'!$Z22&lt;='DADOS e Estimativa_old'!U22,'DADOS e Estimativa_old'!U22&lt;='DADOS e Estimativa_old'!$AA22),'DADOS e Estimativa_old'!U22,"excluído*"),"")</f>
        <v/>
      </c>
      <c r="V149" s="175" t="str">
        <f>IF('DADOS e Estimativa_old'!V22&gt;0,IF(AND('DADOS e Estimativa_old'!$Z22&lt;='DADOS e Estimativa_old'!V22,'DADOS e Estimativa_old'!V22&lt;='DADOS e Estimativa_old'!$AA22),'DADOS e Estimativa_old'!V22,"excluído*"),"")</f>
        <v/>
      </c>
      <c r="W149" s="176" t="str">
        <f>IF('DADOS e Estimativa_old'!W22&gt;0,IF(AND('DADOS e Estimativa_old'!$Z22&lt;='DADOS e Estimativa_old'!W22,'DADOS e Estimativa_old'!W22&lt;='DADOS e Estimativa_old'!$AA22),'DADOS e Estimativa_old'!W22,"excluído*"),"")</f>
        <v/>
      </c>
      <c r="X149" s="177">
        <f t="shared" si="33"/>
        <v>9719.21</v>
      </c>
      <c r="Y149" s="167"/>
      <c r="Z149" s="178">
        <f t="shared" si="34"/>
        <v>48596.05</v>
      </c>
      <c r="AA149" s="167"/>
      <c r="AB149" s="169">
        <v>10163.0</v>
      </c>
      <c r="AC149" s="54">
        <f t="shared" si="36"/>
        <v>-0.04366722424</v>
      </c>
      <c r="AD149" s="170">
        <v>1.0</v>
      </c>
    </row>
    <row r="150">
      <c r="A150" s="171" t="str">
        <f>IF('DADOS e Estimativa_old'!A23="","",'DADOS e Estimativa_old'!A23)</f>
        <v>1-16</v>
      </c>
      <c r="B150" s="172" t="str">
        <f>IF('DADOS e Estimativa_old'!B23="","",'DADOS e Estimativa_old'!B23)</f>
        <v>Instalação item 15</v>
      </c>
      <c r="C150" s="173">
        <f>IF('DADOS e Estimativa_old'!C23="","",'DADOS e Estimativa_old'!C23)</f>
        <v>5</v>
      </c>
      <c r="D150" s="174" t="str">
        <f>IF('DADOS e Estimativa_old'!D23="","",'DADOS e Estimativa_old'!D23)</f>
        <v>unid.</v>
      </c>
      <c r="E150" s="175">
        <f>IF('DADOS e Estimativa_old'!E23&gt;0,IF(AND('DADOS e Estimativa_old'!$Z23&lt;='DADOS e Estimativa_old'!E23,'DADOS e Estimativa_old'!E23&lt;='DADOS e Estimativa_old'!$AA23),'DADOS e Estimativa_old'!E23,"excluído*"),"")</f>
        <v>2671.52</v>
      </c>
      <c r="F150" s="175" t="str">
        <f>IF('DADOS e Estimativa_old'!F23&gt;0,IF(AND('DADOS e Estimativa_old'!$Z23&lt;='DADOS e Estimativa_old'!F23,'DADOS e Estimativa_old'!F23&lt;='DADOS e Estimativa_old'!$AA23),'DADOS e Estimativa_old'!F23,"excluído*"),"")</f>
        <v>excluído*</v>
      </c>
      <c r="G150" s="175" t="str">
        <f>IF('DADOS e Estimativa_old'!G23&gt;0,IF(AND('DADOS e Estimativa_old'!$Z23&lt;='DADOS e Estimativa_old'!G23,'DADOS e Estimativa_old'!G23&lt;='DADOS e Estimativa_old'!$AA23),'DADOS e Estimativa_old'!G23,"excluído*"),"")</f>
        <v/>
      </c>
      <c r="H150" s="175" t="str">
        <f>IF('DADOS e Estimativa_old'!H23&gt;0,IF(AND('DADOS e Estimativa_old'!$Z23&lt;='DADOS e Estimativa_old'!H23,'DADOS e Estimativa_old'!H23&lt;='DADOS e Estimativa_old'!$AA23),'DADOS e Estimativa_old'!H23,"excluído*"),"")</f>
        <v/>
      </c>
      <c r="I150" s="175">
        <f>IF('DADOS e Estimativa_old'!I23&gt;0,IF(AND('DADOS e Estimativa_old'!$Z23&lt;='DADOS e Estimativa_old'!I23,'DADOS e Estimativa_old'!I23&lt;='DADOS e Estimativa_old'!$AA23),'DADOS e Estimativa_old'!I23,"excluído*"),"")</f>
        <v>1579</v>
      </c>
      <c r="J150" s="175" t="str">
        <f>IF('DADOS e Estimativa_old'!J23&gt;0,IF(AND('DADOS e Estimativa_old'!$Z23&lt;='DADOS e Estimativa_old'!J23,'DADOS e Estimativa_old'!J23&lt;='DADOS e Estimativa_old'!$AA23),'DADOS e Estimativa_old'!J23,"excluído*"),"")</f>
        <v/>
      </c>
      <c r="K150" s="175" t="str">
        <f>IF('DADOS e Estimativa_old'!K23&gt;0,IF(AND('DADOS e Estimativa_old'!$Z23&lt;='DADOS e Estimativa_old'!K23,'DADOS e Estimativa_old'!K23&lt;='DADOS e Estimativa_old'!$AA23),'DADOS e Estimativa_old'!K23,"excluído*"),"")</f>
        <v/>
      </c>
      <c r="L150" s="175" t="str">
        <f>IF('DADOS e Estimativa_old'!L23&gt;0,IF(AND('DADOS e Estimativa_old'!$Z23&lt;='DADOS e Estimativa_old'!L23,'DADOS e Estimativa_old'!L23&lt;='DADOS e Estimativa_old'!$AA23),'DADOS e Estimativa_old'!L23,"excluído*"),"")</f>
        <v/>
      </c>
      <c r="M150" s="175" t="str">
        <f>IF('DADOS e Estimativa_old'!M23&gt;0,IF(AND('DADOS e Estimativa_old'!$Z23&lt;='DADOS e Estimativa_old'!M23,'DADOS e Estimativa_old'!M23&lt;='DADOS e Estimativa_old'!$AA23),'DADOS e Estimativa_old'!M23,"excluído*"),"")</f>
        <v/>
      </c>
      <c r="N150" s="175" t="str">
        <f>IF('DADOS e Estimativa_old'!N23&gt;0,IF(AND('DADOS e Estimativa_old'!$Z23&lt;='DADOS e Estimativa_old'!N23,'DADOS e Estimativa_old'!N23&lt;='DADOS e Estimativa_old'!$AA23),'DADOS e Estimativa_old'!N23,"excluído*"),"")</f>
        <v/>
      </c>
      <c r="O150" s="175" t="str">
        <f>IF('DADOS e Estimativa_old'!O23&gt;0,IF(AND('DADOS e Estimativa_old'!$Z23&lt;='DADOS e Estimativa_old'!O23,'DADOS e Estimativa_old'!O23&lt;='DADOS e Estimativa_old'!$AA23),'DADOS e Estimativa_old'!O23,"excluído*"),"")</f>
        <v/>
      </c>
      <c r="P150" s="175" t="str">
        <f>IF('DADOS e Estimativa_old'!P23&gt;0,IF(AND('DADOS e Estimativa_old'!$Z23&lt;='DADOS e Estimativa_old'!P23,'DADOS e Estimativa_old'!P23&lt;='DADOS e Estimativa_old'!$AA23),'DADOS e Estimativa_old'!P23,"excluído*"),"")</f>
        <v/>
      </c>
      <c r="Q150" s="175" t="str">
        <f>IF('DADOS e Estimativa_old'!Q23&gt;0,IF(AND('DADOS e Estimativa_old'!$Z23&lt;='DADOS e Estimativa_old'!Q23,'DADOS e Estimativa_old'!Q23&lt;='DADOS e Estimativa_old'!$AA23),'DADOS e Estimativa_old'!Q23,"excluído*"),"")</f>
        <v/>
      </c>
      <c r="R150" s="175" t="str">
        <f>IF('DADOS e Estimativa_old'!R23&gt;0,IF(AND('DADOS e Estimativa_old'!$Z23&lt;='DADOS e Estimativa_old'!R23,'DADOS e Estimativa_old'!R23&lt;='DADOS e Estimativa_old'!$AA23),'DADOS e Estimativa_old'!R23,"excluído*"),"")</f>
        <v/>
      </c>
      <c r="S150" s="175" t="str">
        <f>IF('DADOS e Estimativa_old'!S23&gt;0,IF(AND('DADOS e Estimativa_old'!$Z23&lt;='DADOS e Estimativa_old'!S23,'DADOS e Estimativa_old'!S23&lt;='DADOS e Estimativa_old'!$AA23),'DADOS e Estimativa_old'!S23,"excluído*"),"")</f>
        <v/>
      </c>
      <c r="T150" s="175" t="str">
        <f>IF('DADOS e Estimativa_old'!T23&gt;0,IF(AND('DADOS e Estimativa_old'!$Z23&lt;='DADOS e Estimativa_old'!T23,'DADOS e Estimativa_old'!T23&lt;='DADOS e Estimativa_old'!$AA23),'DADOS e Estimativa_old'!T23,"excluído*"),"")</f>
        <v/>
      </c>
      <c r="U150" s="175" t="str">
        <f>IF('DADOS e Estimativa_old'!U23&gt;0,IF(AND('DADOS e Estimativa_old'!$Z23&lt;='DADOS e Estimativa_old'!U23,'DADOS e Estimativa_old'!U23&lt;='DADOS e Estimativa_old'!$AA23),'DADOS e Estimativa_old'!U23,"excluído*"),"")</f>
        <v/>
      </c>
      <c r="V150" s="175" t="str">
        <f>IF('DADOS e Estimativa_old'!V23&gt;0,IF(AND('DADOS e Estimativa_old'!$Z23&lt;='DADOS e Estimativa_old'!V23,'DADOS e Estimativa_old'!V23&lt;='DADOS e Estimativa_old'!$AA23),'DADOS e Estimativa_old'!V23,"excluído*"),"")</f>
        <v/>
      </c>
      <c r="W150" s="180" t="str">
        <f>IF('DADOS e Estimativa_old'!W23&gt;0,IF(AND('DADOS e Estimativa_old'!$Z23&lt;='DADOS e Estimativa_old'!W23,'DADOS e Estimativa_old'!W23&lt;='DADOS e Estimativa_old'!$AA23),'DADOS e Estimativa_old'!W23,"excluído*"),"")</f>
        <v/>
      </c>
      <c r="X150" s="177">
        <f t="shared" si="33"/>
        <v>2125.26</v>
      </c>
      <c r="Y150" s="167"/>
      <c r="Z150" s="181">
        <f t="shared" si="34"/>
        <v>10626.3</v>
      </c>
      <c r="AA150" s="167"/>
      <c r="AB150" s="169">
        <v>3380.0</v>
      </c>
      <c r="AC150" s="54">
        <f t="shared" si="36"/>
        <v>-0.3712248521</v>
      </c>
    </row>
    <row r="151" ht="20.25" customHeight="1">
      <c r="A151" s="182"/>
      <c r="B151" s="85" t="str">
        <f>B24</f>
        <v>Circunscrição II</v>
      </c>
      <c r="C151" s="86"/>
      <c r="D151" s="86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148"/>
      <c r="Y151" s="148"/>
      <c r="Z151" s="148"/>
      <c r="AA151" s="149"/>
      <c r="AC151" s="70"/>
    </row>
    <row r="152">
      <c r="A152" s="183" t="str">
        <f>IF('DADOS e Estimativa_old'!A25="","",'DADOS e Estimativa_old'!A25)</f>
        <v>2-17</v>
      </c>
      <c r="B152" s="184" t="str">
        <f>IF('DADOS e Estimativa_old'!B25="","",'DADOS e Estimativa_old'!B25)</f>
        <v>Split Hi-Wall 12.000 BTU's</v>
      </c>
      <c r="C152" s="185">
        <f>IF('DADOS e Estimativa_old'!C25="","",'DADOS e Estimativa_old'!C25)</f>
        <v>2</v>
      </c>
      <c r="D152" s="185" t="str">
        <f>IF('DADOS e Estimativa_old'!D25="","",'DADOS e Estimativa_old'!D25)</f>
        <v>unid.</v>
      </c>
      <c r="E152" s="186">
        <f>IF('DADOS e Estimativa_old'!E25&gt;0,IF(AND('DADOS e Estimativa_old'!$Z25&lt;='DADOS e Estimativa_old'!E25,'DADOS e Estimativa_old'!E25&lt;='DADOS e Estimativa_old'!$AA25),'DADOS e Estimativa_old'!E25,"excluído*"),"")</f>
        <v>1846.05</v>
      </c>
      <c r="F152" s="186" t="str">
        <f>IF('DADOS e Estimativa_old'!F25&gt;0,IF(AND('DADOS e Estimativa_old'!$Z25&lt;='DADOS e Estimativa_old'!F25,'DADOS e Estimativa_old'!F25&lt;='DADOS e Estimativa_old'!$AA25),'DADOS e Estimativa_old'!F25,"excluído*"),"")</f>
        <v>excluído*</v>
      </c>
      <c r="G152" s="186">
        <f>IF('DADOS e Estimativa_old'!G25&gt;0,IF(AND('DADOS e Estimativa_old'!$Z25&lt;='DADOS e Estimativa_old'!G25,'DADOS e Estimativa_old'!G25&lt;='DADOS e Estimativa_old'!$AA25),'DADOS e Estimativa_old'!G25,"excluído*"),"")</f>
        <v>1875</v>
      </c>
      <c r="H152" s="186">
        <f>IF('DADOS e Estimativa_old'!H25&gt;0,IF(AND('DADOS e Estimativa_old'!$Z25&lt;='DADOS e Estimativa_old'!H25,'DADOS e Estimativa_old'!H25&lt;='DADOS e Estimativa_old'!$AA25),'DADOS e Estimativa_old'!H25,"excluído*"),"")</f>
        <v>1729</v>
      </c>
      <c r="I152" s="186" t="str">
        <f>IF('DADOS e Estimativa_old'!I25&gt;0,IF(AND('DADOS e Estimativa_old'!$Z25&lt;='DADOS e Estimativa_old'!I25,'DADOS e Estimativa_old'!I25&lt;='DADOS e Estimativa_old'!$AA25),'DADOS e Estimativa_old'!I25,"excluído*"),"")</f>
        <v/>
      </c>
      <c r="J152" s="186">
        <f>IF('DADOS e Estimativa_old'!J25&gt;0,IF(AND('DADOS e Estimativa_old'!$Z25&lt;='DADOS e Estimativa_old'!J25,'DADOS e Estimativa_old'!J25&lt;='DADOS e Estimativa_old'!$AA25),'DADOS e Estimativa_old'!J25,"excluído*"),"")</f>
        <v>1750</v>
      </c>
      <c r="K152" s="186">
        <f>IF('DADOS e Estimativa_old'!K25&gt;0,IF(AND('DADOS e Estimativa_old'!$Z25&lt;='DADOS e Estimativa_old'!K25,'DADOS e Estimativa_old'!K25&lt;='DADOS e Estimativa_old'!$AA25),'DADOS e Estimativa_old'!K25,"excluído*"),"")</f>
        <v>1541.5</v>
      </c>
      <c r="L152" s="186" t="str">
        <f>IF('DADOS e Estimativa_old'!L25&gt;0,IF(AND('DADOS e Estimativa_old'!$Z25&lt;='DADOS e Estimativa_old'!L25,'DADOS e Estimativa_old'!L25&lt;='DADOS e Estimativa_old'!$AA25),'DADOS e Estimativa_old'!L25,"excluído*"),"")</f>
        <v/>
      </c>
      <c r="M152" s="186" t="str">
        <f>IF('DADOS e Estimativa_old'!M25&gt;0,IF(AND('DADOS e Estimativa_old'!$Z25&lt;='DADOS e Estimativa_old'!M25,'DADOS e Estimativa_old'!M25&lt;='DADOS e Estimativa_old'!$AA25),'DADOS e Estimativa_old'!M25,"excluído*"),"")</f>
        <v/>
      </c>
      <c r="N152" s="186" t="str">
        <f>IF('DADOS e Estimativa_old'!N25&gt;0,IF(AND('DADOS e Estimativa_old'!$Z25&lt;='DADOS e Estimativa_old'!N25,'DADOS e Estimativa_old'!N25&lt;='DADOS e Estimativa_old'!$AA25),'DADOS e Estimativa_old'!N25,"excluído*"),"")</f>
        <v/>
      </c>
      <c r="O152" s="186" t="str">
        <f>IF('DADOS e Estimativa_old'!O25&gt;0,IF(AND('DADOS e Estimativa_old'!$Z25&lt;='DADOS e Estimativa_old'!O25,'DADOS e Estimativa_old'!O25&lt;='DADOS e Estimativa_old'!$AA25),'DADOS e Estimativa_old'!O25,"excluído*"),"")</f>
        <v/>
      </c>
      <c r="P152" s="186" t="str">
        <f>IF('DADOS e Estimativa_old'!P25&gt;0,IF(AND('DADOS e Estimativa_old'!$Z25&lt;='DADOS e Estimativa_old'!P25,'DADOS e Estimativa_old'!P25&lt;='DADOS e Estimativa_old'!$AA25),'DADOS e Estimativa_old'!P25,"excluído*"),"")</f>
        <v/>
      </c>
      <c r="Q152" s="186" t="str">
        <f>IF('DADOS e Estimativa_old'!Q25&gt;0,IF(AND('DADOS e Estimativa_old'!$Z25&lt;='DADOS e Estimativa_old'!Q25,'DADOS e Estimativa_old'!Q25&lt;='DADOS e Estimativa_old'!$AA25),'DADOS e Estimativa_old'!Q25,"excluído*"),"")</f>
        <v/>
      </c>
      <c r="R152" s="186" t="str">
        <f>IF('DADOS e Estimativa_old'!R25&gt;0,IF(AND('DADOS e Estimativa_old'!$Z25&lt;='DADOS e Estimativa_old'!R25,'DADOS e Estimativa_old'!R25&lt;='DADOS e Estimativa_old'!$AA25),'DADOS e Estimativa_old'!R25,"excluído*"),"")</f>
        <v/>
      </c>
      <c r="S152" s="186" t="str">
        <f>IF('DADOS e Estimativa_old'!S25&gt;0,IF(AND('DADOS e Estimativa_old'!$Z25&lt;='DADOS e Estimativa_old'!S25,'DADOS e Estimativa_old'!S25&lt;='DADOS e Estimativa_old'!$AA25),'DADOS e Estimativa_old'!S25,"excluído*"),"")</f>
        <v/>
      </c>
      <c r="T152" s="186" t="str">
        <f>IF('DADOS e Estimativa_old'!T25&gt;0,IF(AND('DADOS e Estimativa_old'!$Z25&lt;='DADOS e Estimativa_old'!T25,'DADOS e Estimativa_old'!T25&lt;='DADOS e Estimativa_old'!$AA25),'DADOS e Estimativa_old'!T25,"excluído*"),"")</f>
        <v/>
      </c>
      <c r="U152" s="186" t="str">
        <f>IF('DADOS e Estimativa_old'!U25&gt;0,IF(AND('DADOS e Estimativa_old'!$Z25&lt;='DADOS e Estimativa_old'!U25,'DADOS e Estimativa_old'!U25&lt;='DADOS e Estimativa_old'!$AA25),'DADOS e Estimativa_old'!U25,"excluído*"),"")</f>
        <v/>
      </c>
      <c r="V152" s="186" t="str">
        <f>IF('DADOS e Estimativa_old'!V25&gt;0,IF(AND('DADOS e Estimativa_old'!$Z25&lt;='DADOS e Estimativa_old'!V25,'DADOS e Estimativa_old'!V25&lt;='DADOS e Estimativa_old'!$AA25),'DADOS e Estimativa_old'!V25,"excluído*"),"")</f>
        <v/>
      </c>
      <c r="W152" s="187" t="str">
        <f>IF('DADOS e Estimativa_old'!W25&gt;0,IF(AND('DADOS e Estimativa_old'!$Z25&lt;='DADOS e Estimativa_old'!W25,'DADOS e Estimativa_old'!W25&lt;='DADOS e Estimativa_old'!$AA25),'DADOS e Estimativa_old'!W25,"excluído*"),"")</f>
        <v/>
      </c>
      <c r="X152" s="156">
        <f t="shared" ref="X152:X165" si="37">IF(SUM(E152:M152)&gt;0,ROUND(AVERAGE(E152:M152),2),"")</f>
        <v>1748.31</v>
      </c>
      <c r="Y152" s="157"/>
      <c r="Z152" s="188">
        <f t="shared" ref="Z152:Z165" si="38">IF(X152&lt;&gt;"",X152*C152,"")</f>
        <v>3496.62</v>
      </c>
      <c r="AA152" s="157"/>
      <c r="AB152" s="169">
        <v>1880.0</v>
      </c>
      <c r="AC152" s="54">
        <f t="shared" ref="AC152:AC165" si="39">X152/AB152-1</f>
        <v>-0.07004787234</v>
      </c>
      <c r="AD152" s="170">
        <v>2.0</v>
      </c>
    </row>
    <row r="153">
      <c r="A153" s="189" t="str">
        <f>IF('DADOS e Estimativa_old'!A26="","",'DADOS e Estimativa_old'!A26)</f>
        <v>2-18</v>
      </c>
      <c r="B153" s="190" t="str">
        <f>IF('DADOS e Estimativa_old'!B26="","",'DADOS e Estimativa_old'!B26)</f>
        <v>Instalação item 17</v>
      </c>
      <c r="C153" s="191">
        <f>IF('DADOS e Estimativa_old'!C26="","",'DADOS e Estimativa_old'!C26)</f>
        <v>2</v>
      </c>
      <c r="D153" s="191" t="str">
        <f>IF('DADOS e Estimativa_old'!D26="","",'DADOS e Estimativa_old'!D26)</f>
        <v>unid.</v>
      </c>
      <c r="E153" s="192">
        <f>IF('DADOS e Estimativa_old'!E26&gt;0,IF(AND('DADOS e Estimativa_old'!$Z26&lt;='DADOS e Estimativa_old'!E26,'DADOS e Estimativa_old'!E26&lt;='DADOS e Estimativa_old'!$AA26),'DADOS e Estimativa_old'!E26,"excluído*"),"")</f>
        <v>2165.52</v>
      </c>
      <c r="F153" s="192" t="str">
        <f>IF('DADOS e Estimativa_old'!F26&gt;0,IF(AND('DADOS e Estimativa_old'!$Z26&lt;='DADOS e Estimativa_old'!F26,'DADOS e Estimativa_old'!F26&lt;='DADOS e Estimativa_old'!$AA26),'DADOS e Estimativa_old'!F26,"excluído*"),"")</f>
        <v>excluído*</v>
      </c>
      <c r="G153" s="192" t="str">
        <f>IF('DADOS e Estimativa_old'!G26&gt;0,IF(AND('DADOS e Estimativa_old'!$Z26&lt;='DADOS e Estimativa_old'!G26,'DADOS e Estimativa_old'!G26&lt;='DADOS e Estimativa_old'!$AA26),'DADOS e Estimativa_old'!G26,"excluído*"),"")</f>
        <v/>
      </c>
      <c r="H153" s="192" t="str">
        <f>IF('DADOS e Estimativa_old'!H26&gt;0,IF(AND('DADOS e Estimativa_old'!$Z26&lt;='DADOS e Estimativa_old'!H26,'DADOS e Estimativa_old'!H26&lt;='DADOS e Estimativa_old'!$AA26),'DADOS e Estimativa_old'!H26,"excluído*"),"")</f>
        <v/>
      </c>
      <c r="I153" s="192" t="str">
        <f>IF('DADOS e Estimativa_old'!I26&gt;0,IF(AND('DADOS e Estimativa_old'!$Z26&lt;='DADOS e Estimativa_old'!I26,'DADOS e Estimativa_old'!I26&lt;='DADOS e Estimativa_old'!$AA26),'DADOS e Estimativa_old'!I26,"excluído*"),"")</f>
        <v/>
      </c>
      <c r="J153" s="192">
        <f>IF('DADOS e Estimativa_old'!J26&gt;0,IF(AND('DADOS e Estimativa_old'!$Z26&lt;='DADOS e Estimativa_old'!J26,'DADOS e Estimativa_old'!J26&lt;='DADOS e Estimativa_old'!$AA26),'DADOS e Estimativa_old'!J26,"excluído*"),"")</f>
        <v>640</v>
      </c>
      <c r="K153" s="192">
        <f>IF('DADOS e Estimativa_old'!K26&gt;0,IF(AND('DADOS e Estimativa_old'!$Z26&lt;='DADOS e Estimativa_old'!K26,'DADOS e Estimativa_old'!K26&lt;='DADOS e Estimativa_old'!$AA26),'DADOS e Estimativa_old'!K26,"excluído*"),"")</f>
        <v>835</v>
      </c>
      <c r="L153" s="192" t="str">
        <f>IF('DADOS e Estimativa_old'!L26&gt;0,IF(AND('DADOS e Estimativa_old'!$Z26&lt;='DADOS e Estimativa_old'!L26,'DADOS e Estimativa_old'!L26&lt;='DADOS e Estimativa_old'!$AA26),'DADOS e Estimativa_old'!L26,"excluído*"),"")</f>
        <v/>
      </c>
      <c r="M153" s="192" t="str">
        <f>IF('DADOS e Estimativa_old'!M26&gt;0,IF(AND('DADOS e Estimativa_old'!$Z26&lt;='DADOS e Estimativa_old'!M26,'DADOS e Estimativa_old'!M26&lt;='DADOS e Estimativa_old'!$AA26),'DADOS e Estimativa_old'!M26,"excluído*"),"")</f>
        <v/>
      </c>
      <c r="N153" s="192" t="str">
        <f>IF('DADOS e Estimativa_old'!N26&gt;0,IF(AND('DADOS e Estimativa_old'!$Z26&lt;='DADOS e Estimativa_old'!N26,'DADOS e Estimativa_old'!N26&lt;='DADOS e Estimativa_old'!$AA26),'DADOS e Estimativa_old'!N26,"excluído*"),"")</f>
        <v/>
      </c>
      <c r="O153" s="192" t="str">
        <f>IF('DADOS e Estimativa_old'!O26&gt;0,IF(AND('DADOS e Estimativa_old'!$Z26&lt;='DADOS e Estimativa_old'!O26,'DADOS e Estimativa_old'!O26&lt;='DADOS e Estimativa_old'!$AA26),'DADOS e Estimativa_old'!O26,"excluído*"),"")</f>
        <v/>
      </c>
      <c r="P153" s="192" t="str">
        <f>IF('DADOS e Estimativa_old'!P26&gt;0,IF(AND('DADOS e Estimativa_old'!$Z26&lt;='DADOS e Estimativa_old'!P26,'DADOS e Estimativa_old'!P26&lt;='DADOS e Estimativa_old'!$AA26),'DADOS e Estimativa_old'!P26,"excluído*"),"")</f>
        <v/>
      </c>
      <c r="Q153" s="192" t="str">
        <f>IF('DADOS e Estimativa_old'!Q26&gt;0,IF(AND('DADOS e Estimativa_old'!$Z26&lt;='DADOS e Estimativa_old'!Q26,'DADOS e Estimativa_old'!Q26&lt;='DADOS e Estimativa_old'!$AA26),'DADOS e Estimativa_old'!Q26,"excluído*"),"")</f>
        <v/>
      </c>
      <c r="R153" s="192" t="str">
        <f>IF('DADOS e Estimativa_old'!R26&gt;0,IF(AND('DADOS e Estimativa_old'!$Z26&lt;='DADOS e Estimativa_old'!R26,'DADOS e Estimativa_old'!R26&lt;='DADOS e Estimativa_old'!$AA26),'DADOS e Estimativa_old'!R26,"excluído*"),"")</f>
        <v/>
      </c>
      <c r="S153" s="192" t="str">
        <f>IF('DADOS e Estimativa_old'!S26&gt;0,IF(AND('DADOS e Estimativa_old'!$Z26&lt;='DADOS e Estimativa_old'!S26,'DADOS e Estimativa_old'!S26&lt;='DADOS e Estimativa_old'!$AA26),'DADOS e Estimativa_old'!S26,"excluído*"),"")</f>
        <v/>
      </c>
      <c r="T153" s="192" t="str">
        <f>IF('DADOS e Estimativa_old'!T26&gt;0,IF(AND('DADOS e Estimativa_old'!$Z26&lt;='DADOS e Estimativa_old'!T26,'DADOS e Estimativa_old'!T26&lt;='DADOS e Estimativa_old'!$AA26),'DADOS e Estimativa_old'!T26,"excluído*"),"")</f>
        <v/>
      </c>
      <c r="U153" s="192" t="str">
        <f>IF('DADOS e Estimativa_old'!U26&gt;0,IF(AND('DADOS e Estimativa_old'!$Z26&lt;='DADOS e Estimativa_old'!U26,'DADOS e Estimativa_old'!U26&lt;='DADOS e Estimativa_old'!$AA26),'DADOS e Estimativa_old'!U26,"excluído*"),"")</f>
        <v/>
      </c>
      <c r="V153" s="192" t="str">
        <f>IF('DADOS e Estimativa_old'!V26&gt;0,IF(AND('DADOS e Estimativa_old'!$Z26&lt;='DADOS e Estimativa_old'!V26,'DADOS e Estimativa_old'!V26&lt;='DADOS e Estimativa_old'!$AA26),'DADOS e Estimativa_old'!V26,"excluído*"),"")</f>
        <v/>
      </c>
      <c r="W153" s="193" t="str">
        <f>IF('DADOS e Estimativa_old'!W26&gt;0,IF(AND('DADOS e Estimativa_old'!$Z26&lt;='DADOS e Estimativa_old'!W26,'DADOS e Estimativa_old'!W26&lt;='DADOS e Estimativa_old'!$AA26),'DADOS e Estimativa_old'!W26,"excluído*"),"")</f>
        <v/>
      </c>
      <c r="X153" s="166">
        <f t="shared" si="37"/>
        <v>1213.51</v>
      </c>
      <c r="Y153" s="167"/>
      <c r="Z153" s="194">
        <f t="shared" si="38"/>
        <v>2427.02</v>
      </c>
      <c r="AA153" s="167"/>
      <c r="AB153" s="169">
        <v>500.0</v>
      </c>
      <c r="AC153" s="54">
        <f t="shared" si="39"/>
        <v>1.42702</v>
      </c>
      <c r="AD153" s="170">
        <v>2.0</v>
      </c>
    </row>
    <row r="154">
      <c r="A154" s="195" t="str">
        <f>IF('DADOS e Estimativa_old'!A27="","",'DADOS e Estimativa_old'!A27)</f>
        <v>2-19</v>
      </c>
      <c r="B154" s="196" t="str">
        <f>IF('DADOS e Estimativa_old'!B27="","",'DADOS e Estimativa_old'!B27)</f>
        <v>Split Hi-Wall 18.000 BTU's</v>
      </c>
      <c r="C154" s="197">
        <f>IF('DADOS e Estimativa_old'!C27="","",'DADOS e Estimativa_old'!C27)</f>
        <v>4</v>
      </c>
      <c r="D154" s="197" t="str">
        <f>IF('DADOS e Estimativa_old'!D27="","",'DADOS e Estimativa_old'!D27)</f>
        <v>unid.</v>
      </c>
      <c r="E154" s="198">
        <f>IF('DADOS e Estimativa_old'!E27&gt;0,IF(AND('DADOS e Estimativa_old'!$Z27&lt;='DADOS e Estimativa_old'!E27,'DADOS e Estimativa_old'!E27&lt;='DADOS e Estimativa_old'!$AA27),'DADOS e Estimativa_old'!E27,"excluído*"),"")</f>
        <v>2136.55</v>
      </c>
      <c r="F154" s="198" t="str">
        <f>IF('DADOS e Estimativa_old'!F27&gt;0,IF(AND('DADOS e Estimativa_old'!$Z27&lt;='DADOS e Estimativa_old'!F27,'DADOS e Estimativa_old'!F27&lt;='DADOS e Estimativa_old'!$AA27),'DADOS e Estimativa_old'!F27,"excluído*"),"")</f>
        <v>excluído*</v>
      </c>
      <c r="G154" s="198">
        <f>IF('DADOS e Estimativa_old'!G27&gt;0,IF(AND('DADOS e Estimativa_old'!$Z27&lt;='DADOS e Estimativa_old'!G27,'DADOS e Estimativa_old'!G27&lt;='DADOS e Estimativa_old'!$AA27),'DADOS e Estimativa_old'!G27,"excluído*"),"")</f>
        <v>2890</v>
      </c>
      <c r="H154" s="198">
        <f>IF('DADOS e Estimativa_old'!H27&gt;0,IF(AND('DADOS e Estimativa_old'!$Z27&lt;='DADOS e Estimativa_old'!H27,'DADOS e Estimativa_old'!H27&lt;='DADOS e Estimativa_old'!$AA27),'DADOS e Estimativa_old'!H27,"excluído*"),"")</f>
        <v>2989</v>
      </c>
      <c r="I154" s="198" t="str">
        <f>IF('DADOS e Estimativa_old'!I27&gt;0,IF(AND('DADOS e Estimativa_old'!$Z27&lt;='DADOS e Estimativa_old'!I27,'DADOS e Estimativa_old'!I27&lt;='DADOS e Estimativa_old'!$AA27),'DADOS e Estimativa_old'!I27,"excluído*"),"")</f>
        <v/>
      </c>
      <c r="J154" s="198">
        <f>IF('DADOS e Estimativa_old'!J27&gt;0,IF(AND('DADOS e Estimativa_old'!$Z27&lt;='DADOS e Estimativa_old'!J27,'DADOS e Estimativa_old'!J27&lt;='DADOS e Estimativa_old'!$AA27),'DADOS e Estimativa_old'!J27,"excluído*"),"")</f>
        <v>2457.11</v>
      </c>
      <c r="K154" s="198">
        <f>IF('DADOS e Estimativa_old'!K27&gt;0,IF(AND('DADOS e Estimativa_old'!$Z27&lt;='DADOS e Estimativa_old'!K27,'DADOS e Estimativa_old'!K27&lt;='DADOS e Estimativa_old'!$AA27),'DADOS e Estimativa_old'!K27,"excluído*"),"")</f>
        <v>2320</v>
      </c>
      <c r="L154" s="198" t="str">
        <f>IF('DADOS e Estimativa_old'!L27&gt;0,IF(AND('DADOS e Estimativa_old'!$Z27&lt;='DADOS e Estimativa_old'!L27,'DADOS e Estimativa_old'!L27&lt;='DADOS e Estimativa_old'!$AA27),'DADOS e Estimativa_old'!L27,"excluído*"),"")</f>
        <v/>
      </c>
      <c r="M154" s="198" t="str">
        <f>IF('DADOS e Estimativa_old'!M27&gt;0,IF(AND('DADOS e Estimativa_old'!$Z27&lt;='DADOS e Estimativa_old'!M27,'DADOS e Estimativa_old'!M27&lt;='DADOS e Estimativa_old'!$AA27),'DADOS e Estimativa_old'!M27,"excluído*"),"")</f>
        <v/>
      </c>
      <c r="N154" s="198" t="str">
        <f>IF('DADOS e Estimativa_old'!N27&gt;0,IF(AND('DADOS e Estimativa_old'!$Z27&lt;='DADOS e Estimativa_old'!N27,'DADOS e Estimativa_old'!N27&lt;='DADOS e Estimativa_old'!$AA27),'DADOS e Estimativa_old'!N27,"excluído*"),"")</f>
        <v/>
      </c>
      <c r="O154" s="198" t="str">
        <f>IF('DADOS e Estimativa_old'!O27&gt;0,IF(AND('DADOS e Estimativa_old'!$Z27&lt;='DADOS e Estimativa_old'!O27,'DADOS e Estimativa_old'!O27&lt;='DADOS e Estimativa_old'!$AA27),'DADOS e Estimativa_old'!O27,"excluído*"),"")</f>
        <v/>
      </c>
      <c r="P154" s="198" t="str">
        <f>IF('DADOS e Estimativa_old'!P27&gt;0,IF(AND('DADOS e Estimativa_old'!$Z27&lt;='DADOS e Estimativa_old'!P27,'DADOS e Estimativa_old'!P27&lt;='DADOS e Estimativa_old'!$AA27),'DADOS e Estimativa_old'!P27,"excluído*"),"")</f>
        <v/>
      </c>
      <c r="Q154" s="198" t="str">
        <f>IF('DADOS e Estimativa_old'!Q27&gt;0,IF(AND('DADOS e Estimativa_old'!$Z27&lt;='DADOS e Estimativa_old'!Q27,'DADOS e Estimativa_old'!Q27&lt;='DADOS e Estimativa_old'!$AA27),'DADOS e Estimativa_old'!Q27,"excluído*"),"")</f>
        <v/>
      </c>
      <c r="R154" s="198" t="str">
        <f>IF('DADOS e Estimativa_old'!R27&gt;0,IF(AND('DADOS e Estimativa_old'!$Z27&lt;='DADOS e Estimativa_old'!R27,'DADOS e Estimativa_old'!R27&lt;='DADOS e Estimativa_old'!$AA27),'DADOS e Estimativa_old'!R27,"excluído*"),"")</f>
        <v/>
      </c>
      <c r="S154" s="198" t="str">
        <f>IF('DADOS e Estimativa_old'!S27&gt;0,IF(AND('DADOS e Estimativa_old'!$Z27&lt;='DADOS e Estimativa_old'!S27,'DADOS e Estimativa_old'!S27&lt;='DADOS e Estimativa_old'!$AA27),'DADOS e Estimativa_old'!S27,"excluído*"),"")</f>
        <v/>
      </c>
      <c r="T154" s="198" t="str">
        <f>IF('DADOS e Estimativa_old'!T27&gt;0,IF(AND('DADOS e Estimativa_old'!$Z27&lt;='DADOS e Estimativa_old'!T27,'DADOS e Estimativa_old'!T27&lt;='DADOS e Estimativa_old'!$AA27),'DADOS e Estimativa_old'!T27,"excluído*"),"")</f>
        <v/>
      </c>
      <c r="U154" s="198" t="str">
        <f>IF('DADOS e Estimativa_old'!U27&gt;0,IF(AND('DADOS e Estimativa_old'!$Z27&lt;='DADOS e Estimativa_old'!U27,'DADOS e Estimativa_old'!U27&lt;='DADOS e Estimativa_old'!$AA27),'DADOS e Estimativa_old'!U27,"excluído*"),"")</f>
        <v/>
      </c>
      <c r="V154" s="198" t="str">
        <f>IF('DADOS e Estimativa_old'!V27&gt;0,IF(AND('DADOS e Estimativa_old'!$Z27&lt;='DADOS e Estimativa_old'!V27,'DADOS e Estimativa_old'!V27&lt;='DADOS e Estimativa_old'!$AA27),'DADOS e Estimativa_old'!V27,"excluído*"),"")</f>
        <v/>
      </c>
      <c r="W154" s="199" t="str">
        <f>IF('DADOS e Estimativa_old'!W27&gt;0,IF(AND('DADOS e Estimativa_old'!$Z27&lt;='DADOS e Estimativa_old'!W27,'DADOS e Estimativa_old'!W27&lt;='DADOS e Estimativa_old'!$AA27),'DADOS e Estimativa_old'!W27,"excluído*"),"")</f>
        <v/>
      </c>
      <c r="X154" s="177">
        <f t="shared" si="37"/>
        <v>2558.53</v>
      </c>
      <c r="Y154" s="167"/>
      <c r="Z154" s="200">
        <f t="shared" si="38"/>
        <v>10234.12</v>
      </c>
      <c r="AA154" s="142"/>
      <c r="AB154" s="169">
        <v>2480.0</v>
      </c>
      <c r="AC154" s="54">
        <f t="shared" si="39"/>
        <v>0.03166532258</v>
      </c>
      <c r="AD154" s="170">
        <v>2.0</v>
      </c>
    </row>
    <row r="155">
      <c r="A155" s="195" t="str">
        <f>IF('DADOS e Estimativa_old'!A28="","",'DADOS e Estimativa_old'!A28)</f>
        <v>2-20</v>
      </c>
      <c r="B155" s="196" t="str">
        <f>IF('DADOS e Estimativa_old'!B28="","",'DADOS e Estimativa_old'!B28)</f>
        <v>Instalação item 19</v>
      </c>
      <c r="C155" s="197">
        <f>IF('DADOS e Estimativa_old'!C28="","",'DADOS e Estimativa_old'!C28)</f>
        <v>4</v>
      </c>
      <c r="D155" s="197" t="str">
        <f>IF('DADOS e Estimativa_old'!D28="","",'DADOS e Estimativa_old'!D28)</f>
        <v>unid.</v>
      </c>
      <c r="E155" s="198">
        <f>IF('DADOS e Estimativa_old'!E28&gt;0,IF(AND('DADOS e Estimativa_old'!$Z28&lt;='DADOS e Estimativa_old'!E28,'DADOS e Estimativa_old'!E28&lt;='DADOS e Estimativa_old'!$AA28),'DADOS e Estimativa_old'!E28,"excluído*"),"")</f>
        <v>2165.52</v>
      </c>
      <c r="F155" s="198" t="str">
        <f>IF('DADOS e Estimativa_old'!F28&gt;0,IF(AND('DADOS e Estimativa_old'!$Z28&lt;='DADOS e Estimativa_old'!F28,'DADOS e Estimativa_old'!F28&lt;='DADOS e Estimativa_old'!$AA28),'DADOS e Estimativa_old'!F28,"excluído*"),"")</f>
        <v>excluído*</v>
      </c>
      <c r="G155" s="198" t="str">
        <f>IF('DADOS e Estimativa_old'!G28&gt;0,IF(AND('DADOS e Estimativa_old'!$Z28&lt;='DADOS e Estimativa_old'!G28,'DADOS e Estimativa_old'!G28&lt;='DADOS e Estimativa_old'!$AA28),'DADOS e Estimativa_old'!G28,"excluído*"),"")</f>
        <v/>
      </c>
      <c r="H155" s="198" t="str">
        <f>IF('DADOS e Estimativa_old'!H28&gt;0,IF(AND('DADOS e Estimativa_old'!$Z28&lt;='DADOS e Estimativa_old'!H28,'DADOS e Estimativa_old'!H28&lt;='DADOS e Estimativa_old'!$AA28),'DADOS e Estimativa_old'!H28,"excluído*"),"")</f>
        <v/>
      </c>
      <c r="I155" s="198" t="str">
        <f>IF('DADOS e Estimativa_old'!I28&gt;0,IF(AND('DADOS e Estimativa_old'!$Z28&lt;='DADOS e Estimativa_old'!I28,'DADOS e Estimativa_old'!I28&lt;='DADOS e Estimativa_old'!$AA28),'DADOS e Estimativa_old'!I28,"excluído*"),"")</f>
        <v/>
      </c>
      <c r="J155" s="198">
        <f>IF('DADOS e Estimativa_old'!J28&gt;0,IF(AND('DADOS e Estimativa_old'!$Z28&lt;='DADOS e Estimativa_old'!J28,'DADOS e Estimativa_old'!J28&lt;='DADOS e Estimativa_old'!$AA28),'DADOS e Estimativa_old'!J28,"excluído*"),"")</f>
        <v>750</v>
      </c>
      <c r="K155" s="198">
        <f>IF('DADOS e Estimativa_old'!K28&gt;0,IF(AND('DADOS e Estimativa_old'!$Z28&lt;='DADOS e Estimativa_old'!K28,'DADOS e Estimativa_old'!K28&lt;='DADOS e Estimativa_old'!$AA28),'DADOS e Estimativa_old'!K28,"excluído*"),"")</f>
        <v>835</v>
      </c>
      <c r="L155" s="198" t="str">
        <f>IF('DADOS e Estimativa_old'!L28&gt;0,IF(AND('DADOS e Estimativa_old'!$Z28&lt;='DADOS e Estimativa_old'!L28,'DADOS e Estimativa_old'!L28&lt;='DADOS e Estimativa_old'!$AA28),'DADOS e Estimativa_old'!L28,"excluído*"),"")</f>
        <v/>
      </c>
      <c r="M155" s="198" t="str">
        <f>IF('DADOS e Estimativa_old'!M28&gt;0,IF(AND('DADOS e Estimativa_old'!$Z28&lt;='DADOS e Estimativa_old'!M28,'DADOS e Estimativa_old'!M28&lt;='DADOS e Estimativa_old'!$AA28),'DADOS e Estimativa_old'!M28,"excluído*"),"")</f>
        <v/>
      </c>
      <c r="N155" s="198" t="str">
        <f>IF('DADOS e Estimativa_old'!N28&gt;0,IF(AND('DADOS e Estimativa_old'!$Z28&lt;='DADOS e Estimativa_old'!N28,'DADOS e Estimativa_old'!N28&lt;='DADOS e Estimativa_old'!$AA28),'DADOS e Estimativa_old'!N28,"excluído*"),"")</f>
        <v/>
      </c>
      <c r="O155" s="198" t="str">
        <f>IF('DADOS e Estimativa_old'!O28&gt;0,IF(AND('DADOS e Estimativa_old'!$Z28&lt;='DADOS e Estimativa_old'!O28,'DADOS e Estimativa_old'!O28&lt;='DADOS e Estimativa_old'!$AA28),'DADOS e Estimativa_old'!O28,"excluído*"),"")</f>
        <v/>
      </c>
      <c r="P155" s="198" t="str">
        <f>IF('DADOS e Estimativa_old'!P28&gt;0,IF(AND('DADOS e Estimativa_old'!$Z28&lt;='DADOS e Estimativa_old'!P28,'DADOS e Estimativa_old'!P28&lt;='DADOS e Estimativa_old'!$AA28),'DADOS e Estimativa_old'!P28,"excluído*"),"")</f>
        <v/>
      </c>
      <c r="Q155" s="198" t="str">
        <f>IF('DADOS e Estimativa_old'!Q28&gt;0,IF(AND('DADOS e Estimativa_old'!$Z28&lt;='DADOS e Estimativa_old'!Q28,'DADOS e Estimativa_old'!Q28&lt;='DADOS e Estimativa_old'!$AA28),'DADOS e Estimativa_old'!Q28,"excluído*"),"")</f>
        <v/>
      </c>
      <c r="R155" s="198" t="str">
        <f>IF('DADOS e Estimativa_old'!R28&gt;0,IF(AND('DADOS e Estimativa_old'!$Z28&lt;='DADOS e Estimativa_old'!R28,'DADOS e Estimativa_old'!R28&lt;='DADOS e Estimativa_old'!$AA28),'DADOS e Estimativa_old'!R28,"excluído*"),"")</f>
        <v/>
      </c>
      <c r="S155" s="198" t="str">
        <f>IF('DADOS e Estimativa_old'!S28&gt;0,IF(AND('DADOS e Estimativa_old'!$Z28&lt;='DADOS e Estimativa_old'!S28,'DADOS e Estimativa_old'!S28&lt;='DADOS e Estimativa_old'!$AA28),'DADOS e Estimativa_old'!S28,"excluído*"),"")</f>
        <v/>
      </c>
      <c r="T155" s="198" t="str">
        <f>IF('DADOS e Estimativa_old'!T28&gt;0,IF(AND('DADOS e Estimativa_old'!$Z28&lt;='DADOS e Estimativa_old'!T28,'DADOS e Estimativa_old'!T28&lt;='DADOS e Estimativa_old'!$AA28),'DADOS e Estimativa_old'!T28,"excluído*"),"")</f>
        <v/>
      </c>
      <c r="U155" s="198" t="str">
        <f>IF('DADOS e Estimativa_old'!U28&gt;0,IF(AND('DADOS e Estimativa_old'!$Z28&lt;='DADOS e Estimativa_old'!U28,'DADOS e Estimativa_old'!U28&lt;='DADOS e Estimativa_old'!$AA28),'DADOS e Estimativa_old'!U28,"excluído*"),"")</f>
        <v/>
      </c>
      <c r="V155" s="198" t="str">
        <f>IF('DADOS e Estimativa_old'!V28&gt;0,IF(AND('DADOS e Estimativa_old'!$Z28&lt;='DADOS e Estimativa_old'!V28,'DADOS e Estimativa_old'!V28&lt;='DADOS e Estimativa_old'!$AA28),'DADOS e Estimativa_old'!V28,"excluído*"),"")</f>
        <v/>
      </c>
      <c r="W155" s="199" t="str">
        <f>IF('DADOS e Estimativa_old'!W28&gt;0,IF(AND('DADOS e Estimativa_old'!$Z28&lt;='DADOS e Estimativa_old'!W28,'DADOS e Estimativa_old'!W28&lt;='DADOS e Estimativa_old'!$AA28),'DADOS e Estimativa_old'!W28,"excluído*"),"")</f>
        <v/>
      </c>
      <c r="X155" s="177">
        <f t="shared" si="37"/>
        <v>1250.17</v>
      </c>
      <c r="Y155" s="167"/>
      <c r="Z155" s="200">
        <f t="shared" si="38"/>
        <v>5000.68</v>
      </c>
      <c r="AA155" s="142"/>
      <c r="AB155" s="169">
        <v>500.0</v>
      </c>
      <c r="AC155" s="54">
        <f t="shared" si="39"/>
        <v>1.50034</v>
      </c>
      <c r="AD155" s="170">
        <v>2.0</v>
      </c>
    </row>
    <row r="156">
      <c r="A156" s="189" t="str">
        <f>IF('DADOS e Estimativa_old'!A29="","",'DADOS e Estimativa_old'!A29)</f>
        <v>2-21</v>
      </c>
      <c r="B156" s="190" t="str">
        <f>IF('DADOS e Estimativa_old'!B29="","",'DADOS e Estimativa_old'!B29)</f>
        <v>Split Piso-Teto 22.000 a 24.000 BTU's</v>
      </c>
      <c r="C156" s="191">
        <f>IF('DADOS e Estimativa_old'!C29="","",'DADOS e Estimativa_old'!C29)</f>
        <v>8</v>
      </c>
      <c r="D156" s="191" t="str">
        <f>IF('DADOS e Estimativa_old'!D29="","",'DADOS e Estimativa_old'!D29)</f>
        <v>unid.</v>
      </c>
      <c r="E156" s="192">
        <f>IF('DADOS e Estimativa_old'!E29&gt;0,IF(AND('DADOS e Estimativa_old'!$Z29&lt;='DADOS e Estimativa_old'!E29,'DADOS e Estimativa_old'!E29&lt;='DADOS e Estimativa_old'!$AA29),'DADOS e Estimativa_old'!E29,"excluído*"),"")</f>
        <v>5685.61</v>
      </c>
      <c r="F156" s="192" t="str">
        <f>IF('DADOS e Estimativa_old'!F29&gt;0,IF(AND('DADOS e Estimativa_old'!$Z29&lt;='DADOS e Estimativa_old'!F29,'DADOS e Estimativa_old'!F29&lt;='DADOS e Estimativa_old'!$AA29),'DADOS e Estimativa_old'!F29,"excluído*"),"")</f>
        <v>excluído*</v>
      </c>
      <c r="G156" s="192">
        <f>IF('DADOS e Estimativa_old'!G29&gt;0,IF(AND('DADOS e Estimativa_old'!$Z29&lt;='DADOS e Estimativa_old'!G29,'DADOS e Estimativa_old'!G29&lt;='DADOS e Estimativa_old'!$AA29),'DADOS e Estimativa_old'!G29,"excluído*"),"")</f>
        <v>6450</v>
      </c>
      <c r="H156" s="192" t="str">
        <f>IF('DADOS e Estimativa_old'!H29&gt;0,IF(AND('DADOS e Estimativa_old'!$Z29&lt;='DADOS e Estimativa_old'!H29,'DADOS e Estimativa_old'!H29&lt;='DADOS e Estimativa_old'!$AA29),'DADOS e Estimativa_old'!H29,"excluído*"),"")</f>
        <v/>
      </c>
      <c r="I156" s="192" t="str">
        <f>IF('DADOS e Estimativa_old'!I29&gt;0,IF(AND('DADOS e Estimativa_old'!$Z29&lt;='DADOS e Estimativa_old'!I29,'DADOS e Estimativa_old'!I29&lt;='DADOS e Estimativa_old'!$AA29),'DADOS e Estimativa_old'!I29,"excluído*"),"")</f>
        <v/>
      </c>
      <c r="J156" s="192">
        <f>IF('DADOS e Estimativa_old'!J29&gt;0,IF(AND('DADOS e Estimativa_old'!$Z29&lt;='DADOS e Estimativa_old'!J29,'DADOS e Estimativa_old'!J29&lt;='DADOS e Estimativa_old'!$AA29),'DADOS e Estimativa_old'!J29,"excluído*"),"")</f>
        <v>7500</v>
      </c>
      <c r="K156" s="192" t="str">
        <f>IF('DADOS e Estimativa_old'!K29&gt;0,IF(AND('DADOS e Estimativa_old'!$Z29&lt;='DADOS e Estimativa_old'!K29,'DADOS e Estimativa_old'!K29&lt;='DADOS e Estimativa_old'!$AA29),'DADOS e Estimativa_old'!K29,"excluído*"),"")</f>
        <v>excluído*</v>
      </c>
      <c r="L156" s="192" t="str">
        <f>IF('DADOS e Estimativa_old'!L29&gt;0,IF(AND('DADOS e Estimativa_old'!$Z29&lt;='DADOS e Estimativa_old'!L29,'DADOS e Estimativa_old'!L29&lt;='DADOS e Estimativa_old'!$AA29),'DADOS e Estimativa_old'!L29,"excluído*"),"")</f>
        <v/>
      </c>
      <c r="M156" s="192" t="str">
        <f>IF('DADOS e Estimativa_old'!M29&gt;0,IF(AND('DADOS e Estimativa_old'!$Z29&lt;='DADOS e Estimativa_old'!M29,'DADOS e Estimativa_old'!M29&lt;='DADOS e Estimativa_old'!$AA29),'DADOS e Estimativa_old'!M29,"excluído*"),"")</f>
        <v/>
      </c>
      <c r="N156" s="192" t="str">
        <f>IF('DADOS e Estimativa_old'!N29&gt;0,IF(AND('DADOS e Estimativa_old'!$Z29&lt;='DADOS e Estimativa_old'!N29,'DADOS e Estimativa_old'!N29&lt;='DADOS e Estimativa_old'!$AA29),'DADOS e Estimativa_old'!N29,"excluído*"),"")</f>
        <v/>
      </c>
      <c r="O156" s="192" t="str">
        <f>IF('DADOS e Estimativa_old'!O29&gt;0,IF(AND('DADOS e Estimativa_old'!$Z29&lt;='DADOS e Estimativa_old'!O29,'DADOS e Estimativa_old'!O29&lt;='DADOS e Estimativa_old'!$AA29),'DADOS e Estimativa_old'!O29,"excluído*"),"")</f>
        <v/>
      </c>
      <c r="P156" s="192" t="str">
        <f>IF('DADOS e Estimativa_old'!P29&gt;0,IF(AND('DADOS e Estimativa_old'!$Z29&lt;='DADOS e Estimativa_old'!P29,'DADOS e Estimativa_old'!P29&lt;='DADOS e Estimativa_old'!$AA29),'DADOS e Estimativa_old'!P29,"excluído*"),"")</f>
        <v/>
      </c>
      <c r="Q156" s="192" t="str">
        <f>IF('DADOS e Estimativa_old'!Q29&gt;0,IF(AND('DADOS e Estimativa_old'!$Z29&lt;='DADOS e Estimativa_old'!Q29,'DADOS e Estimativa_old'!Q29&lt;='DADOS e Estimativa_old'!$AA29),'DADOS e Estimativa_old'!Q29,"excluído*"),"")</f>
        <v/>
      </c>
      <c r="R156" s="192" t="str">
        <f>IF('DADOS e Estimativa_old'!R29&gt;0,IF(AND('DADOS e Estimativa_old'!$Z29&lt;='DADOS e Estimativa_old'!R29,'DADOS e Estimativa_old'!R29&lt;='DADOS e Estimativa_old'!$AA29),'DADOS e Estimativa_old'!R29,"excluído*"),"")</f>
        <v/>
      </c>
      <c r="S156" s="192" t="str">
        <f>IF('DADOS e Estimativa_old'!S29&gt;0,IF(AND('DADOS e Estimativa_old'!$Z29&lt;='DADOS e Estimativa_old'!S29,'DADOS e Estimativa_old'!S29&lt;='DADOS e Estimativa_old'!$AA29),'DADOS e Estimativa_old'!S29,"excluído*"),"")</f>
        <v/>
      </c>
      <c r="T156" s="192" t="str">
        <f>IF('DADOS e Estimativa_old'!T29&gt;0,IF(AND('DADOS e Estimativa_old'!$Z29&lt;='DADOS e Estimativa_old'!T29,'DADOS e Estimativa_old'!T29&lt;='DADOS e Estimativa_old'!$AA29),'DADOS e Estimativa_old'!T29,"excluído*"),"")</f>
        <v/>
      </c>
      <c r="U156" s="192" t="str">
        <f>IF('DADOS e Estimativa_old'!U29&gt;0,IF(AND('DADOS e Estimativa_old'!$Z29&lt;='DADOS e Estimativa_old'!U29,'DADOS e Estimativa_old'!U29&lt;='DADOS e Estimativa_old'!$AA29),'DADOS e Estimativa_old'!U29,"excluído*"),"")</f>
        <v/>
      </c>
      <c r="V156" s="192" t="str">
        <f>IF('DADOS e Estimativa_old'!V29&gt;0,IF(AND('DADOS e Estimativa_old'!$Z29&lt;='DADOS e Estimativa_old'!V29,'DADOS e Estimativa_old'!V29&lt;='DADOS e Estimativa_old'!$AA29),'DADOS e Estimativa_old'!V29,"excluído*"),"")</f>
        <v/>
      </c>
      <c r="W156" s="193" t="str">
        <f>IF('DADOS e Estimativa_old'!W29&gt;0,IF(AND('DADOS e Estimativa_old'!$Z29&lt;='DADOS e Estimativa_old'!W29,'DADOS e Estimativa_old'!W29&lt;='DADOS e Estimativa_old'!$AA29),'DADOS e Estimativa_old'!W29,"excluído*"),"")</f>
        <v/>
      </c>
      <c r="X156" s="166">
        <f t="shared" si="37"/>
        <v>6545.2</v>
      </c>
      <c r="Y156" s="167"/>
      <c r="Z156" s="194">
        <f t="shared" si="38"/>
        <v>52361.6</v>
      </c>
      <c r="AA156" s="167"/>
      <c r="AB156" s="169">
        <v>6530.0</v>
      </c>
      <c r="AC156" s="54">
        <f t="shared" si="39"/>
        <v>0.002327718224</v>
      </c>
      <c r="AD156" s="170">
        <v>2.0</v>
      </c>
    </row>
    <row r="157">
      <c r="A157" s="189" t="str">
        <f>IF('DADOS e Estimativa_old'!A30="","",'DADOS e Estimativa_old'!A30)</f>
        <v>2-22</v>
      </c>
      <c r="B157" s="190" t="str">
        <f>IF('DADOS e Estimativa_old'!B30="","",'DADOS e Estimativa_old'!B30)</f>
        <v>Instalação item 21</v>
      </c>
      <c r="C157" s="191">
        <f>IF('DADOS e Estimativa_old'!C30="","",'DADOS e Estimativa_old'!C30)</f>
        <v>8</v>
      </c>
      <c r="D157" s="191" t="str">
        <f>IF('DADOS e Estimativa_old'!D30="","",'DADOS e Estimativa_old'!D30)</f>
        <v>unid.</v>
      </c>
      <c r="E157" s="192">
        <f>IF('DADOS e Estimativa_old'!E30&gt;0,IF(AND('DADOS e Estimativa_old'!$Z30&lt;='DADOS e Estimativa_old'!E30,'DADOS e Estimativa_old'!E30&lt;='DADOS e Estimativa_old'!$AA30),'DADOS e Estimativa_old'!E30,"excluído*"),"")</f>
        <v>2515.52</v>
      </c>
      <c r="F157" s="192" t="str">
        <f>IF('DADOS e Estimativa_old'!F30&gt;0,IF(AND('DADOS e Estimativa_old'!$Z30&lt;='DADOS e Estimativa_old'!F30,'DADOS e Estimativa_old'!F30&lt;='DADOS e Estimativa_old'!$AA30),'DADOS e Estimativa_old'!F30,"excluído*"),"")</f>
        <v>excluído*</v>
      </c>
      <c r="G157" s="192" t="str">
        <f>IF('DADOS e Estimativa_old'!G30&gt;0,IF(AND('DADOS e Estimativa_old'!$Z30&lt;='DADOS e Estimativa_old'!G30,'DADOS e Estimativa_old'!G30&lt;='DADOS e Estimativa_old'!$AA30),'DADOS e Estimativa_old'!G30,"excluído*"),"")</f>
        <v/>
      </c>
      <c r="H157" s="192" t="str">
        <f>IF('DADOS e Estimativa_old'!H30&gt;0,IF(AND('DADOS e Estimativa_old'!$Z30&lt;='DADOS e Estimativa_old'!H30,'DADOS e Estimativa_old'!H30&lt;='DADOS e Estimativa_old'!$AA30),'DADOS e Estimativa_old'!H30,"excluído*"),"")</f>
        <v/>
      </c>
      <c r="I157" s="192" t="str">
        <f>IF('DADOS e Estimativa_old'!I30&gt;0,IF(AND('DADOS e Estimativa_old'!$Z30&lt;='DADOS e Estimativa_old'!I30,'DADOS e Estimativa_old'!I30&lt;='DADOS e Estimativa_old'!$AA30),'DADOS e Estimativa_old'!I30,"excluído*"),"")</f>
        <v/>
      </c>
      <c r="J157" s="192" t="str">
        <f>IF('DADOS e Estimativa_old'!J30&gt;0,IF(AND('DADOS e Estimativa_old'!$Z30&lt;='DADOS e Estimativa_old'!J30,'DADOS e Estimativa_old'!J30&lt;='DADOS e Estimativa_old'!$AA30),'DADOS e Estimativa_old'!J30,"excluído*"),"")</f>
        <v/>
      </c>
      <c r="K157" s="192">
        <f>IF('DADOS e Estimativa_old'!K30&gt;0,IF(AND('DADOS e Estimativa_old'!$Z30&lt;='DADOS e Estimativa_old'!K30,'DADOS e Estimativa_old'!K30&lt;='DADOS e Estimativa_old'!$AA30),'DADOS e Estimativa_old'!K30,"excluído*"),"")</f>
        <v>1131</v>
      </c>
      <c r="L157" s="192" t="str">
        <f>IF('DADOS e Estimativa_old'!L30&gt;0,IF(AND('DADOS e Estimativa_old'!$Z30&lt;='DADOS e Estimativa_old'!L30,'DADOS e Estimativa_old'!L30&lt;='DADOS e Estimativa_old'!$AA30),'DADOS e Estimativa_old'!L30,"excluído*"),"")</f>
        <v/>
      </c>
      <c r="M157" s="192" t="str">
        <f>IF('DADOS e Estimativa_old'!M30&gt;0,IF(AND('DADOS e Estimativa_old'!$Z30&lt;='DADOS e Estimativa_old'!M30,'DADOS e Estimativa_old'!M30&lt;='DADOS e Estimativa_old'!$AA30),'DADOS e Estimativa_old'!M30,"excluído*"),"")</f>
        <v/>
      </c>
      <c r="N157" s="192" t="str">
        <f>IF('DADOS e Estimativa_old'!N30&gt;0,IF(AND('DADOS e Estimativa_old'!$Z30&lt;='DADOS e Estimativa_old'!N30,'DADOS e Estimativa_old'!N30&lt;='DADOS e Estimativa_old'!$AA30),'DADOS e Estimativa_old'!N30,"excluído*"),"")</f>
        <v/>
      </c>
      <c r="O157" s="192" t="str">
        <f>IF('DADOS e Estimativa_old'!O30&gt;0,IF(AND('DADOS e Estimativa_old'!$Z30&lt;='DADOS e Estimativa_old'!O30,'DADOS e Estimativa_old'!O30&lt;='DADOS e Estimativa_old'!$AA30),'DADOS e Estimativa_old'!O30,"excluído*"),"")</f>
        <v/>
      </c>
      <c r="P157" s="192" t="str">
        <f>IF('DADOS e Estimativa_old'!P30&gt;0,IF(AND('DADOS e Estimativa_old'!$Z30&lt;='DADOS e Estimativa_old'!P30,'DADOS e Estimativa_old'!P30&lt;='DADOS e Estimativa_old'!$AA30),'DADOS e Estimativa_old'!P30,"excluído*"),"")</f>
        <v/>
      </c>
      <c r="Q157" s="192" t="str">
        <f>IF('DADOS e Estimativa_old'!Q30&gt;0,IF(AND('DADOS e Estimativa_old'!$Z30&lt;='DADOS e Estimativa_old'!Q30,'DADOS e Estimativa_old'!Q30&lt;='DADOS e Estimativa_old'!$AA30),'DADOS e Estimativa_old'!Q30,"excluído*"),"")</f>
        <v/>
      </c>
      <c r="R157" s="192" t="str">
        <f>IF('DADOS e Estimativa_old'!R30&gt;0,IF(AND('DADOS e Estimativa_old'!$Z30&lt;='DADOS e Estimativa_old'!R30,'DADOS e Estimativa_old'!R30&lt;='DADOS e Estimativa_old'!$AA30),'DADOS e Estimativa_old'!R30,"excluído*"),"")</f>
        <v/>
      </c>
      <c r="S157" s="192" t="str">
        <f>IF('DADOS e Estimativa_old'!S30&gt;0,IF(AND('DADOS e Estimativa_old'!$Z30&lt;='DADOS e Estimativa_old'!S30,'DADOS e Estimativa_old'!S30&lt;='DADOS e Estimativa_old'!$AA30),'DADOS e Estimativa_old'!S30,"excluído*"),"")</f>
        <v/>
      </c>
      <c r="T157" s="192" t="str">
        <f>IF('DADOS e Estimativa_old'!T30&gt;0,IF(AND('DADOS e Estimativa_old'!$Z30&lt;='DADOS e Estimativa_old'!T30,'DADOS e Estimativa_old'!T30&lt;='DADOS e Estimativa_old'!$AA30),'DADOS e Estimativa_old'!T30,"excluído*"),"")</f>
        <v/>
      </c>
      <c r="U157" s="192" t="str">
        <f>IF('DADOS e Estimativa_old'!U30&gt;0,IF(AND('DADOS e Estimativa_old'!$Z30&lt;='DADOS e Estimativa_old'!U30,'DADOS e Estimativa_old'!U30&lt;='DADOS e Estimativa_old'!$AA30),'DADOS e Estimativa_old'!U30,"excluído*"),"")</f>
        <v/>
      </c>
      <c r="V157" s="192" t="str">
        <f>IF('DADOS e Estimativa_old'!V30&gt;0,IF(AND('DADOS e Estimativa_old'!$Z30&lt;='DADOS e Estimativa_old'!V30,'DADOS e Estimativa_old'!V30&lt;='DADOS e Estimativa_old'!$AA30),'DADOS e Estimativa_old'!V30,"excluído*"),"")</f>
        <v/>
      </c>
      <c r="W157" s="193" t="str">
        <f>IF('DADOS e Estimativa_old'!W30&gt;0,IF(AND('DADOS e Estimativa_old'!$Z30&lt;='DADOS e Estimativa_old'!W30,'DADOS e Estimativa_old'!W30&lt;='DADOS e Estimativa_old'!$AA30),'DADOS e Estimativa_old'!W30,"excluído*"),"")</f>
        <v/>
      </c>
      <c r="X157" s="166">
        <f t="shared" si="37"/>
        <v>1823.26</v>
      </c>
      <c r="Y157" s="167"/>
      <c r="Z157" s="194">
        <f t="shared" si="38"/>
        <v>14586.08</v>
      </c>
      <c r="AA157" s="167"/>
      <c r="AB157" s="169">
        <v>2058.75</v>
      </c>
      <c r="AC157" s="54">
        <f t="shared" si="39"/>
        <v>-0.1143849423</v>
      </c>
      <c r="AD157" s="170">
        <v>2.0</v>
      </c>
    </row>
    <row r="158">
      <c r="A158" s="195" t="str">
        <f>IF('DADOS e Estimativa_old'!A31="","",'DADOS e Estimativa_old'!A31)</f>
        <v>2-23</v>
      </c>
      <c r="B158" s="196" t="str">
        <f>IF('DADOS e Estimativa_old'!B31="","",'DADOS e Estimativa_old'!B31)</f>
        <v>Split Piso-Teto 28.000 a 30.000 BTU's</v>
      </c>
      <c r="C158" s="197">
        <f>IF('DADOS e Estimativa_old'!C31="","",'DADOS e Estimativa_old'!C31)</f>
        <v>6</v>
      </c>
      <c r="D158" s="197" t="str">
        <f>IF('DADOS e Estimativa_old'!D31="","",'DADOS e Estimativa_old'!D31)</f>
        <v>unid.</v>
      </c>
      <c r="E158" s="198">
        <f>IF('DADOS e Estimativa_old'!E31&gt;0,IF(AND('DADOS e Estimativa_old'!$Z31&lt;='DADOS e Estimativa_old'!E31,'DADOS e Estimativa_old'!E31&lt;='DADOS e Estimativa_old'!$AA31),'DADOS e Estimativa_old'!E31,"excluído*"),"")</f>
        <v>6459.05</v>
      </c>
      <c r="F158" s="198" t="str">
        <f>IF('DADOS e Estimativa_old'!F31&gt;0,IF(AND('DADOS e Estimativa_old'!$Z31&lt;='DADOS e Estimativa_old'!F31,'DADOS e Estimativa_old'!F31&lt;='DADOS e Estimativa_old'!$AA31),'DADOS e Estimativa_old'!F31,"excluído*"),"")</f>
        <v>excluído*</v>
      </c>
      <c r="G158" s="198">
        <f>IF('DADOS e Estimativa_old'!G31&gt;0,IF(AND('DADOS e Estimativa_old'!$Z31&lt;='DADOS e Estimativa_old'!G31,'DADOS e Estimativa_old'!G31&lt;='DADOS e Estimativa_old'!$AA31),'DADOS e Estimativa_old'!G31,"excluído*"),"")</f>
        <v>7650</v>
      </c>
      <c r="H158" s="198">
        <f>IF('DADOS e Estimativa_old'!H31&gt;0,IF(AND('DADOS e Estimativa_old'!$Z31&lt;='DADOS e Estimativa_old'!H31,'DADOS e Estimativa_old'!H31&lt;='DADOS e Estimativa_old'!$AA31),'DADOS e Estimativa_old'!H31,"excluído*"),"")</f>
        <v>8299</v>
      </c>
      <c r="I158" s="198" t="str">
        <f>IF('DADOS e Estimativa_old'!I31&gt;0,IF(AND('DADOS e Estimativa_old'!$Z31&lt;='DADOS e Estimativa_old'!I31,'DADOS e Estimativa_old'!I31&lt;='DADOS e Estimativa_old'!$AA31),'DADOS e Estimativa_old'!I31,"excluído*"),"")</f>
        <v/>
      </c>
      <c r="J158" s="198" t="str">
        <f>IF('DADOS e Estimativa_old'!J31&gt;0,IF(AND('DADOS e Estimativa_old'!$Z31&lt;='DADOS e Estimativa_old'!J31,'DADOS e Estimativa_old'!J31&lt;='DADOS e Estimativa_old'!$AA31),'DADOS e Estimativa_old'!J31,"excluído*"),"")</f>
        <v>excluído*</v>
      </c>
      <c r="K158" s="198" t="str">
        <f>IF('DADOS e Estimativa_old'!K31&gt;0,IF(AND('DADOS e Estimativa_old'!$Z31&lt;='DADOS e Estimativa_old'!K31,'DADOS e Estimativa_old'!K31&lt;='DADOS e Estimativa_old'!$AA31),'DADOS e Estimativa_old'!K31,"excluído*"),"")</f>
        <v/>
      </c>
      <c r="L158" s="198" t="str">
        <f>IF('DADOS e Estimativa_old'!L31&gt;0,IF(AND('DADOS e Estimativa_old'!$Z31&lt;='DADOS e Estimativa_old'!L31,'DADOS e Estimativa_old'!L31&lt;='DADOS e Estimativa_old'!$AA31),'DADOS e Estimativa_old'!L31,"excluído*"),"")</f>
        <v/>
      </c>
      <c r="M158" s="198" t="str">
        <f>IF('DADOS e Estimativa_old'!M31&gt;0,IF(AND('DADOS e Estimativa_old'!$Z31&lt;='DADOS e Estimativa_old'!M31,'DADOS e Estimativa_old'!M31&lt;='DADOS e Estimativa_old'!$AA31),'DADOS e Estimativa_old'!M31,"excluído*"),"")</f>
        <v/>
      </c>
      <c r="N158" s="198" t="str">
        <f>IF('DADOS e Estimativa_old'!N31&gt;0,IF(AND('DADOS e Estimativa_old'!$Z31&lt;='DADOS e Estimativa_old'!N31,'DADOS e Estimativa_old'!N31&lt;='DADOS e Estimativa_old'!$AA31),'DADOS e Estimativa_old'!N31,"excluído*"),"")</f>
        <v/>
      </c>
      <c r="O158" s="198" t="str">
        <f>IF('DADOS e Estimativa_old'!O31&gt;0,IF(AND('DADOS e Estimativa_old'!$Z31&lt;='DADOS e Estimativa_old'!O31,'DADOS e Estimativa_old'!O31&lt;='DADOS e Estimativa_old'!$AA31),'DADOS e Estimativa_old'!O31,"excluído*"),"")</f>
        <v/>
      </c>
      <c r="P158" s="198" t="str">
        <f>IF('DADOS e Estimativa_old'!P31&gt;0,IF(AND('DADOS e Estimativa_old'!$Z31&lt;='DADOS e Estimativa_old'!P31,'DADOS e Estimativa_old'!P31&lt;='DADOS e Estimativa_old'!$AA31),'DADOS e Estimativa_old'!P31,"excluído*"),"")</f>
        <v/>
      </c>
      <c r="Q158" s="198" t="str">
        <f>IF('DADOS e Estimativa_old'!Q31&gt;0,IF(AND('DADOS e Estimativa_old'!$Z31&lt;='DADOS e Estimativa_old'!Q31,'DADOS e Estimativa_old'!Q31&lt;='DADOS e Estimativa_old'!$AA31),'DADOS e Estimativa_old'!Q31,"excluído*"),"")</f>
        <v/>
      </c>
      <c r="R158" s="198" t="str">
        <f>IF('DADOS e Estimativa_old'!R31&gt;0,IF(AND('DADOS e Estimativa_old'!$Z31&lt;='DADOS e Estimativa_old'!R31,'DADOS e Estimativa_old'!R31&lt;='DADOS e Estimativa_old'!$AA31),'DADOS e Estimativa_old'!R31,"excluído*"),"")</f>
        <v/>
      </c>
      <c r="S158" s="198" t="str">
        <f>IF('DADOS e Estimativa_old'!S31&gt;0,IF(AND('DADOS e Estimativa_old'!$Z31&lt;='DADOS e Estimativa_old'!S31,'DADOS e Estimativa_old'!S31&lt;='DADOS e Estimativa_old'!$AA31),'DADOS e Estimativa_old'!S31,"excluído*"),"")</f>
        <v/>
      </c>
      <c r="T158" s="198" t="str">
        <f>IF('DADOS e Estimativa_old'!T31&gt;0,IF(AND('DADOS e Estimativa_old'!$Z31&lt;='DADOS e Estimativa_old'!T31,'DADOS e Estimativa_old'!T31&lt;='DADOS e Estimativa_old'!$AA31),'DADOS e Estimativa_old'!T31,"excluído*"),"")</f>
        <v/>
      </c>
      <c r="U158" s="198" t="str">
        <f>IF('DADOS e Estimativa_old'!U31&gt;0,IF(AND('DADOS e Estimativa_old'!$Z31&lt;='DADOS e Estimativa_old'!U31,'DADOS e Estimativa_old'!U31&lt;='DADOS e Estimativa_old'!$AA31),'DADOS e Estimativa_old'!U31,"excluído*"),"")</f>
        <v/>
      </c>
      <c r="V158" s="198" t="str">
        <f>IF('DADOS e Estimativa_old'!V31&gt;0,IF(AND('DADOS e Estimativa_old'!$Z31&lt;='DADOS e Estimativa_old'!V31,'DADOS e Estimativa_old'!V31&lt;='DADOS e Estimativa_old'!$AA31),'DADOS e Estimativa_old'!V31,"excluído*"),"")</f>
        <v/>
      </c>
      <c r="W158" s="199" t="str">
        <f>IF('DADOS e Estimativa_old'!W31&gt;0,IF(AND('DADOS e Estimativa_old'!$Z31&lt;='DADOS e Estimativa_old'!W31,'DADOS e Estimativa_old'!W31&lt;='DADOS e Estimativa_old'!$AA31),'DADOS e Estimativa_old'!W31,"excluído*"),"")</f>
        <v/>
      </c>
      <c r="X158" s="177">
        <f t="shared" si="37"/>
        <v>7469.35</v>
      </c>
      <c r="Y158" s="167"/>
      <c r="Z158" s="200">
        <f t="shared" si="38"/>
        <v>44816.1</v>
      </c>
      <c r="AA158" s="142"/>
      <c r="AB158" s="169">
        <v>8000.0</v>
      </c>
      <c r="AC158" s="54">
        <f t="shared" si="39"/>
        <v>-0.06633125</v>
      </c>
      <c r="AD158" s="170">
        <v>2.0</v>
      </c>
    </row>
    <row r="159">
      <c r="A159" s="195" t="str">
        <f>IF('DADOS e Estimativa_old'!A32="","",'DADOS e Estimativa_old'!A32)</f>
        <v>2-24</v>
      </c>
      <c r="B159" s="196" t="str">
        <f>IF('DADOS e Estimativa_old'!B32="","",'DADOS e Estimativa_old'!B32)</f>
        <v>Instalação item 23</v>
      </c>
      <c r="C159" s="197">
        <f>IF('DADOS e Estimativa_old'!C32="","",'DADOS e Estimativa_old'!C32)</f>
        <v>6</v>
      </c>
      <c r="D159" s="197" t="str">
        <f>IF('DADOS e Estimativa_old'!D32="","",'DADOS e Estimativa_old'!D32)</f>
        <v>unid.</v>
      </c>
      <c r="E159" s="198">
        <f>IF('DADOS e Estimativa_old'!E32&gt;0,IF(AND('DADOS e Estimativa_old'!$Z32&lt;='DADOS e Estimativa_old'!E32,'DADOS e Estimativa_old'!E32&lt;='DADOS e Estimativa_old'!$AA32),'DADOS e Estimativa_old'!E32,"excluído*"),"")</f>
        <v>2515.52</v>
      </c>
      <c r="F159" s="198" t="str">
        <f>IF('DADOS e Estimativa_old'!F32&gt;0,IF(AND('DADOS e Estimativa_old'!$Z32&lt;='DADOS e Estimativa_old'!F32,'DADOS e Estimativa_old'!F32&lt;='DADOS e Estimativa_old'!$AA32),'DADOS e Estimativa_old'!F32,"excluído*"),"")</f>
        <v>excluído*</v>
      </c>
      <c r="G159" s="198" t="str">
        <f>IF('DADOS e Estimativa_old'!G32&gt;0,IF(AND('DADOS e Estimativa_old'!$Z32&lt;='DADOS e Estimativa_old'!G32,'DADOS e Estimativa_old'!G32&lt;='DADOS e Estimativa_old'!$AA32),'DADOS e Estimativa_old'!G32,"excluído*"),"")</f>
        <v/>
      </c>
      <c r="H159" s="198" t="str">
        <f>IF('DADOS e Estimativa_old'!H32&gt;0,IF(AND('DADOS e Estimativa_old'!$Z32&lt;='DADOS e Estimativa_old'!H32,'DADOS e Estimativa_old'!H32&lt;='DADOS e Estimativa_old'!$AA32),'DADOS e Estimativa_old'!H32,"excluído*"),"")</f>
        <v/>
      </c>
      <c r="I159" s="198" t="str">
        <f>IF('DADOS e Estimativa_old'!I32&gt;0,IF(AND('DADOS e Estimativa_old'!$Z32&lt;='DADOS e Estimativa_old'!I32,'DADOS e Estimativa_old'!I32&lt;='DADOS e Estimativa_old'!$AA32),'DADOS e Estimativa_old'!I32,"excluído*"),"")</f>
        <v/>
      </c>
      <c r="J159" s="198">
        <f>IF('DADOS e Estimativa_old'!J32&gt;0,IF(AND('DADOS e Estimativa_old'!$Z32&lt;='DADOS e Estimativa_old'!J32,'DADOS e Estimativa_old'!J32&lt;='DADOS e Estimativa_old'!$AA32),'DADOS e Estimativa_old'!J32,"excluído*"),"")</f>
        <v>1160</v>
      </c>
      <c r="K159" s="198">
        <f>IF('DADOS e Estimativa_old'!K32&gt;0,IF(AND('DADOS e Estimativa_old'!$Z32&lt;='DADOS e Estimativa_old'!K32,'DADOS e Estimativa_old'!K32&lt;='DADOS e Estimativa_old'!$AA32),'DADOS e Estimativa_old'!K32,"excluído*"),"")</f>
        <v>1131</v>
      </c>
      <c r="L159" s="198" t="str">
        <f>IF('DADOS e Estimativa_old'!L32&gt;0,IF(AND('DADOS e Estimativa_old'!$Z32&lt;='DADOS e Estimativa_old'!L32,'DADOS e Estimativa_old'!L32&lt;='DADOS e Estimativa_old'!$AA32),'DADOS e Estimativa_old'!L32,"excluído*"),"")</f>
        <v/>
      </c>
      <c r="M159" s="198" t="str">
        <f>IF('DADOS e Estimativa_old'!M32&gt;0,IF(AND('DADOS e Estimativa_old'!$Z32&lt;='DADOS e Estimativa_old'!M32,'DADOS e Estimativa_old'!M32&lt;='DADOS e Estimativa_old'!$AA32),'DADOS e Estimativa_old'!M32,"excluído*"),"")</f>
        <v/>
      </c>
      <c r="N159" s="198" t="str">
        <f>IF('DADOS e Estimativa_old'!N32&gt;0,IF(AND('DADOS e Estimativa_old'!$Z32&lt;='DADOS e Estimativa_old'!N32,'DADOS e Estimativa_old'!N32&lt;='DADOS e Estimativa_old'!$AA32),'DADOS e Estimativa_old'!N32,"excluído*"),"")</f>
        <v/>
      </c>
      <c r="O159" s="198" t="str">
        <f>IF('DADOS e Estimativa_old'!O32&gt;0,IF(AND('DADOS e Estimativa_old'!$Z32&lt;='DADOS e Estimativa_old'!O32,'DADOS e Estimativa_old'!O32&lt;='DADOS e Estimativa_old'!$AA32),'DADOS e Estimativa_old'!O32,"excluído*"),"")</f>
        <v/>
      </c>
      <c r="P159" s="198" t="str">
        <f>IF('DADOS e Estimativa_old'!P32&gt;0,IF(AND('DADOS e Estimativa_old'!$Z32&lt;='DADOS e Estimativa_old'!P32,'DADOS e Estimativa_old'!P32&lt;='DADOS e Estimativa_old'!$AA32),'DADOS e Estimativa_old'!P32,"excluído*"),"")</f>
        <v/>
      </c>
      <c r="Q159" s="198" t="str">
        <f>IF('DADOS e Estimativa_old'!Q32&gt;0,IF(AND('DADOS e Estimativa_old'!$Z32&lt;='DADOS e Estimativa_old'!Q32,'DADOS e Estimativa_old'!Q32&lt;='DADOS e Estimativa_old'!$AA32),'DADOS e Estimativa_old'!Q32,"excluído*"),"")</f>
        <v/>
      </c>
      <c r="R159" s="198" t="str">
        <f>IF('DADOS e Estimativa_old'!R32&gt;0,IF(AND('DADOS e Estimativa_old'!$Z32&lt;='DADOS e Estimativa_old'!R32,'DADOS e Estimativa_old'!R32&lt;='DADOS e Estimativa_old'!$AA32),'DADOS e Estimativa_old'!R32,"excluído*"),"")</f>
        <v/>
      </c>
      <c r="S159" s="198" t="str">
        <f>IF('DADOS e Estimativa_old'!S32&gt;0,IF(AND('DADOS e Estimativa_old'!$Z32&lt;='DADOS e Estimativa_old'!S32,'DADOS e Estimativa_old'!S32&lt;='DADOS e Estimativa_old'!$AA32),'DADOS e Estimativa_old'!S32,"excluído*"),"")</f>
        <v/>
      </c>
      <c r="T159" s="198" t="str">
        <f>IF('DADOS e Estimativa_old'!T32&gt;0,IF(AND('DADOS e Estimativa_old'!$Z32&lt;='DADOS e Estimativa_old'!T32,'DADOS e Estimativa_old'!T32&lt;='DADOS e Estimativa_old'!$AA32),'DADOS e Estimativa_old'!T32,"excluído*"),"")</f>
        <v/>
      </c>
      <c r="U159" s="198" t="str">
        <f>IF('DADOS e Estimativa_old'!U32&gt;0,IF(AND('DADOS e Estimativa_old'!$Z32&lt;='DADOS e Estimativa_old'!U32,'DADOS e Estimativa_old'!U32&lt;='DADOS e Estimativa_old'!$AA32),'DADOS e Estimativa_old'!U32,"excluído*"),"")</f>
        <v/>
      </c>
      <c r="V159" s="198" t="str">
        <f>IF('DADOS e Estimativa_old'!V32&gt;0,IF(AND('DADOS e Estimativa_old'!$Z32&lt;='DADOS e Estimativa_old'!V32,'DADOS e Estimativa_old'!V32&lt;='DADOS e Estimativa_old'!$AA32),'DADOS e Estimativa_old'!V32,"excluído*"),"")</f>
        <v/>
      </c>
      <c r="W159" s="199" t="str">
        <f>IF('DADOS e Estimativa_old'!W32&gt;0,IF(AND('DADOS e Estimativa_old'!$Z32&lt;='DADOS e Estimativa_old'!W32,'DADOS e Estimativa_old'!W32&lt;='DADOS e Estimativa_old'!$AA32),'DADOS e Estimativa_old'!W32,"excluído*"),"")</f>
        <v/>
      </c>
      <c r="X159" s="177">
        <f t="shared" si="37"/>
        <v>1602.17</v>
      </c>
      <c r="Y159" s="167"/>
      <c r="Z159" s="200">
        <f t="shared" si="38"/>
        <v>9613.02</v>
      </c>
      <c r="AA159" s="142"/>
      <c r="AB159" s="169">
        <v>2600.0</v>
      </c>
      <c r="AC159" s="54">
        <f t="shared" si="39"/>
        <v>-0.3837807692</v>
      </c>
      <c r="AD159" s="170">
        <v>2.0</v>
      </c>
    </row>
    <row r="160">
      <c r="A160" s="189" t="str">
        <f>IF('DADOS e Estimativa_old'!A33="","",'DADOS e Estimativa_old'!A33)</f>
        <v>2-25</v>
      </c>
      <c r="B160" s="190" t="str">
        <f>IF('DADOS e Estimativa_old'!B33="","",'DADOS e Estimativa_old'!B33)</f>
        <v>Split Piso-Teto 33.000 a 36.000 BTU's</v>
      </c>
      <c r="C160" s="191">
        <f>IF('DADOS e Estimativa_old'!C33="","",'DADOS e Estimativa_old'!C33)</f>
        <v>2</v>
      </c>
      <c r="D160" s="191" t="str">
        <f>IF('DADOS e Estimativa_old'!D33="","",'DADOS e Estimativa_old'!D33)</f>
        <v>unid.</v>
      </c>
      <c r="E160" s="192">
        <f>IF('DADOS e Estimativa_old'!E33&gt;0,IF(AND('DADOS e Estimativa_old'!$Z33&lt;='DADOS e Estimativa_old'!E33,'DADOS e Estimativa_old'!E33&lt;='DADOS e Estimativa_old'!$AA33),'DADOS e Estimativa_old'!E33,"excluído*"),"")</f>
        <v>7276</v>
      </c>
      <c r="F160" s="192" t="str">
        <f>IF('DADOS e Estimativa_old'!F33&gt;0,IF(AND('DADOS e Estimativa_old'!$Z33&lt;='DADOS e Estimativa_old'!F33,'DADOS e Estimativa_old'!F33&lt;='DADOS e Estimativa_old'!$AA33),'DADOS e Estimativa_old'!F33,"excluído*"),"")</f>
        <v>excluído*</v>
      </c>
      <c r="G160" s="192">
        <f>IF('DADOS e Estimativa_old'!G33&gt;0,IF(AND('DADOS e Estimativa_old'!$Z33&lt;='DADOS e Estimativa_old'!G33,'DADOS e Estimativa_old'!G33&lt;='DADOS e Estimativa_old'!$AA33),'DADOS e Estimativa_old'!G33,"excluído*"),"")</f>
        <v>7590</v>
      </c>
      <c r="H160" s="192">
        <f>IF('DADOS e Estimativa_old'!H33&gt;0,IF(AND('DADOS e Estimativa_old'!$Z33&lt;='DADOS e Estimativa_old'!H33,'DADOS e Estimativa_old'!H33&lt;='DADOS e Estimativa_old'!$AA33),'DADOS e Estimativa_old'!H33,"excluído*"),"")</f>
        <v>7799</v>
      </c>
      <c r="I160" s="192" t="str">
        <f>IF('DADOS e Estimativa_old'!I33&gt;0,IF(AND('DADOS e Estimativa_old'!$Z33&lt;='DADOS e Estimativa_old'!I33,'DADOS e Estimativa_old'!I33&lt;='DADOS e Estimativa_old'!$AA33),'DADOS e Estimativa_old'!I33,"excluído*"),"")</f>
        <v/>
      </c>
      <c r="J160" s="192">
        <f>IF('DADOS e Estimativa_old'!J33&gt;0,IF(AND('DADOS e Estimativa_old'!$Z33&lt;='DADOS e Estimativa_old'!J33,'DADOS e Estimativa_old'!J33&lt;='DADOS e Estimativa_old'!$AA33),'DADOS e Estimativa_old'!J33,"excluído*"),"")</f>
        <v>5200</v>
      </c>
      <c r="K160" s="192">
        <f>IF('DADOS e Estimativa_old'!K33&gt;0,IF(AND('DADOS e Estimativa_old'!$Z33&lt;='DADOS e Estimativa_old'!K33,'DADOS e Estimativa_old'!K33&lt;='DADOS e Estimativa_old'!$AA33),'DADOS e Estimativa_old'!K33,"excluído*"),"")</f>
        <v>7763.79</v>
      </c>
      <c r="L160" s="192" t="str">
        <f>IF('DADOS e Estimativa_old'!L33&gt;0,IF(AND('DADOS e Estimativa_old'!$Z33&lt;='DADOS e Estimativa_old'!L33,'DADOS e Estimativa_old'!L33&lt;='DADOS e Estimativa_old'!$AA33),'DADOS e Estimativa_old'!L33,"excluído*"),"")</f>
        <v/>
      </c>
      <c r="M160" s="192" t="str">
        <f>IF('DADOS e Estimativa_old'!M33&gt;0,IF(AND('DADOS e Estimativa_old'!$Z33&lt;='DADOS e Estimativa_old'!M33,'DADOS e Estimativa_old'!M33&lt;='DADOS e Estimativa_old'!$AA33),'DADOS e Estimativa_old'!M33,"excluído*"),"")</f>
        <v/>
      </c>
      <c r="N160" s="192" t="str">
        <f>IF('DADOS e Estimativa_old'!N33&gt;0,IF(AND('DADOS e Estimativa_old'!$Z33&lt;='DADOS e Estimativa_old'!N33,'DADOS e Estimativa_old'!N33&lt;='DADOS e Estimativa_old'!$AA33),'DADOS e Estimativa_old'!N33,"excluído*"),"")</f>
        <v/>
      </c>
      <c r="O160" s="192" t="str">
        <f>IF('DADOS e Estimativa_old'!O33&gt;0,IF(AND('DADOS e Estimativa_old'!$Z33&lt;='DADOS e Estimativa_old'!O33,'DADOS e Estimativa_old'!O33&lt;='DADOS e Estimativa_old'!$AA33),'DADOS e Estimativa_old'!O33,"excluído*"),"")</f>
        <v/>
      </c>
      <c r="P160" s="192" t="str">
        <f>IF('DADOS e Estimativa_old'!P33&gt;0,IF(AND('DADOS e Estimativa_old'!$Z33&lt;='DADOS e Estimativa_old'!P33,'DADOS e Estimativa_old'!P33&lt;='DADOS e Estimativa_old'!$AA33),'DADOS e Estimativa_old'!P33,"excluído*"),"")</f>
        <v/>
      </c>
      <c r="Q160" s="192" t="str">
        <f>IF('DADOS e Estimativa_old'!Q33&gt;0,IF(AND('DADOS e Estimativa_old'!$Z33&lt;='DADOS e Estimativa_old'!Q33,'DADOS e Estimativa_old'!Q33&lt;='DADOS e Estimativa_old'!$AA33),'DADOS e Estimativa_old'!Q33,"excluído*"),"")</f>
        <v/>
      </c>
      <c r="R160" s="192" t="str">
        <f>IF('DADOS e Estimativa_old'!R33&gt;0,IF(AND('DADOS e Estimativa_old'!$Z33&lt;='DADOS e Estimativa_old'!R33,'DADOS e Estimativa_old'!R33&lt;='DADOS e Estimativa_old'!$AA33),'DADOS e Estimativa_old'!R33,"excluído*"),"")</f>
        <v/>
      </c>
      <c r="S160" s="192" t="str">
        <f>IF('DADOS e Estimativa_old'!S33&gt;0,IF(AND('DADOS e Estimativa_old'!$Z33&lt;='DADOS e Estimativa_old'!S33,'DADOS e Estimativa_old'!S33&lt;='DADOS e Estimativa_old'!$AA33),'DADOS e Estimativa_old'!S33,"excluído*"),"")</f>
        <v/>
      </c>
      <c r="T160" s="192" t="str">
        <f>IF('DADOS e Estimativa_old'!T33&gt;0,IF(AND('DADOS e Estimativa_old'!$Z33&lt;='DADOS e Estimativa_old'!T33,'DADOS e Estimativa_old'!T33&lt;='DADOS e Estimativa_old'!$AA33),'DADOS e Estimativa_old'!T33,"excluído*"),"")</f>
        <v/>
      </c>
      <c r="U160" s="192" t="str">
        <f>IF('DADOS e Estimativa_old'!U33&gt;0,IF(AND('DADOS e Estimativa_old'!$Z33&lt;='DADOS e Estimativa_old'!U33,'DADOS e Estimativa_old'!U33&lt;='DADOS e Estimativa_old'!$AA33),'DADOS e Estimativa_old'!U33,"excluído*"),"")</f>
        <v/>
      </c>
      <c r="V160" s="192" t="str">
        <f>IF('DADOS e Estimativa_old'!V33&gt;0,IF(AND('DADOS e Estimativa_old'!$Z33&lt;='DADOS e Estimativa_old'!V33,'DADOS e Estimativa_old'!V33&lt;='DADOS e Estimativa_old'!$AA33),'DADOS e Estimativa_old'!V33,"excluído*"),"")</f>
        <v/>
      </c>
      <c r="W160" s="193" t="str">
        <f>IF('DADOS e Estimativa_old'!W33&gt;0,IF(AND('DADOS e Estimativa_old'!$Z33&lt;='DADOS e Estimativa_old'!W33,'DADOS e Estimativa_old'!W33&lt;='DADOS e Estimativa_old'!$AA33),'DADOS e Estimativa_old'!W33,"excluído*"),"")</f>
        <v/>
      </c>
      <c r="X160" s="166">
        <f t="shared" si="37"/>
        <v>7125.76</v>
      </c>
      <c r="Y160" s="167"/>
      <c r="Z160" s="194">
        <f t="shared" si="38"/>
        <v>14251.52</v>
      </c>
      <c r="AA160" s="167"/>
      <c r="AB160" s="169">
        <v>7160.0</v>
      </c>
      <c r="AC160" s="54">
        <f t="shared" si="39"/>
        <v>-0.004782122905</v>
      </c>
      <c r="AD160" s="170">
        <v>2.0</v>
      </c>
    </row>
    <row r="161">
      <c r="A161" s="189" t="str">
        <f>IF('DADOS e Estimativa_old'!A34="","",'DADOS e Estimativa_old'!A34)</f>
        <v>2-26</v>
      </c>
      <c r="B161" s="190" t="str">
        <f>IF('DADOS e Estimativa_old'!B34="","",'DADOS e Estimativa_old'!B34)</f>
        <v>Instalação item 25</v>
      </c>
      <c r="C161" s="191">
        <f>IF('DADOS e Estimativa_old'!C34="","",'DADOS e Estimativa_old'!C34)</f>
        <v>2</v>
      </c>
      <c r="D161" s="191" t="str">
        <f>IF('DADOS e Estimativa_old'!D34="","",'DADOS e Estimativa_old'!D34)</f>
        <v>unid.</v>
      </c>
      <c r="E161" s="192">
        <f>IF('DADOS e Estimativa_old'!E34&gt;0,IF(AND('DADOS e Estimativa_old'!$Z34&lt;='DADOS e Estimativa_old'!E34,'DADOS e Estimativa_old'!E34&lt;='DADOS e Estimativa_old'!$AA34),'DADOS e Estimativa_old'!E34,"excluído*"),"")</f>
        <v>2515.52</v>
      </c>
      <c r="F161" s="192" t="str">
        <f>IF('DADOS e Estimativa_old'!F34&gt;0,IF(AND('DADOS e Estimativa_old'!$Z34&lt;='DADOS e Estimativa_old'!F34,'DADOS e Estimativa_old'!F34&lt;='DADOS e Estimativa_old'!$AA34),'DADOS e Estimativa_old'!F34,"excluído*"),"")</f>
        <v>excluído*</v>
      </c>
      <c r="G161" s="192" t="str">
        <f>IF('DADOS e Estimativa_old'!G34&gt;0,IF(AND('DADOS e Estimativa_old'!$Z34&lt;='DADOS e Estimativa_old'!G34,'DADOS e Estimativa_old'!G34&lt;='DADOS e Estimativa_old'!$AA34),'DADOS e Estimativa_old'!G34,"excluído*"),"")</f>
        <v/>
      </c>
      <c r="H161" s="192" t="str">
        <f>IF('DADOS e Estimativa_old'!H34&gt;0,IF(AND('DADOS e Estimativa_old'!$Z34&lt;='DADOS e Estimativa_old'!H34,'DADOS e Estimativa_old'!H34&lt;='DADOS e Estimativa_old'!$AA34),'DADOS e Estimativa_old'!H34,"excluído*"),"")</f>
        <v/>
      </c>
      <c r="I161" s="192" t="str">
        <f>IF('DADOS e Estimativa_old'!I34&gt;0,IF(AND('DADOS e Estimativa_old'!$Z34&lt;='DADOS e Estimativa_old'!I34,'DADOS e Estimativa_old'!I34&lt;='DADOS e Estimativa_old'!$AA34),'DADOS e Estimativa_old'!I34,"excluído*"),"")</f>
        <v/>
      </c>
      <c r="J161" s="192" t="str">
        <f>IF('DADOS e Estimativa_old'!J34&gt;0,IF(AND('DADOS e Estimativa_old'!$Z34&lt;='DADOS e Estimativa_old'!J34,'DADOS e Estimativa_old'!J34&lt;='DADOS e Estimativa_old'!$AA34),'DADOS e Estimativa_old'!J34,"excluído*"),"")</f>
        <v/>
      </c>
      <c r="K161" s="192">
        <f>IF('DADOS e Estimativa_old'!K34&gt;0,IF(AND('DADOS e Estimativa_old'!$Z34&lt;='DADOS e Estimativa_old'!K34,'DADOS e Estimativa_old'!K34&lt;='DADOS e Estimativa_old'!$AA34),'DADOS e Estimativa_old'!K34,"excluído*"),"")</f>
        <v>1131</v>
      </c>
      <c r="L161" s="192" t="str">
        <f>IF('DADOS e Estimativa_old'!L34&gt;0,IF(AND('DADOS e Estimativa_old'!$Z34&lt;='DADOS e Estimativa_old'!L34,'DADOS e Estimativa_old'!L34&lt;='DADOS e Estimativa_old'!$AA34),'DADOS e Estimativa_old'!L34,"excluído*"),"")</f>
        <v/>
      </c>
      <c r="M161" s="192" t="str">
        <f>IF('DADOS e Estimativa_old'!M34&gt;0,IF(AND('DADOS e Estimativa_old'!$Z34&lt;='DADOS e Estimativa_old'!M34,'DADOS e Estimativa_old'!M34&lt;='DADOS e Estimativa_old'!$AA34),'DADOS e Estimativa_old'!M34,"excluído*"),"")</f>
        <v/>
      </c>
      <c r="N161" s="192" t="str">
        <f>IF('DADOS e Estimativa_old'!N34&gt;0,IF(AND('DADOS e Estimativa_old'!$Z34&lt;='DADOS e Estimativa_old'!N34,'DADOS e Estimativa_old'!N34&lt;='DADOS e Estimativa_old'!$AA34),'DADOS e Estimativa_old'!N34,"excluído*"),"")</f>
        <v/>
      </c>
      <c r="O161" s="192" t="str">
        <f>IF('DADOS e Estimativa_old'!O34&gt;0,IF(AND('DADOS e Estimativa_old'!$Z34&lt;='DADOS e Estimativa_old'!O34,'DADOS e Estimativa_old'!O34&lt;='DADOS e Estimativa_old'!$AA34),'DADOS e Estimativa_old'!O34,"excluído*"),"")</f>
        <v/>
      </c>
      <c r="P161" s="192" t="str">
        <f>IF('DADOS e Estimativa_old'!P34&gt;0,IF(AND('DADOS e Estimativa_old'!$Z34&lt;='DADOS e Estimativa_old'!P34,'DADOS e Estimativa_old'!P34&lt;='DADOS e Estimativa_old'!$AA34),'DADOS e Estimativa_old'!P34,"excluído*"),"")</f>
        <v/>
      </c>
      <c r="Q161" s="192" t="str">
        <f>IF('DADOS e Estimativa_old'!Q34&gt;0,IF(AND('DADOS e Estimativa_old'!$Z34&lt;='DADOS e Estimativa_old'!Q34,'DADOS e Estimativa_old'!Q34&lt;='DADOS e Estimativa_old'!$AA34),'DADOS e Estimativa_old'!Q34,"excluído*"),"")</f>
        <v/>
      </c>
      <c r="R161" s="192" t="str">
        <f>IF('DADOS e Estimativa_old'!R34&gt;0,IF(AND('DADOS e Estimativa_old'!$Z34&lt;='DADOS e Estimativa_old'!R34,'DADOS e Estimativa_old'!R34&lt;='DADOS e Estimativa_old'!$AA34),'DADOS e Estimativa_old'!R34,"excluído*"),"")</f>
        <v/>
      </c>
      <c r="S161" s="192" t="str">
        <f>IF('DADOS e Estimativa_old'!S34&gt;0,IF(AND('DADOS e Estimativa_old'!$Z34&lt;='DADOS e Estimativa_old'!S34,'DADOS e Estimativa_old'!S34&lt;='DADOS e Estimativa_old'!$AA34),'DADOS e Estimativa_old'!S34,"excluído*"),"")</f>
        <v/>
      </c>
      <c r="T161" s="192" t="str">
        <f>IF('DADOS e Estimativa_old'!T34&gt;0,IF(AND('DADOS e Estimativa_old'!$Z34&lt;='DADOS e Estimativa_old'!T34,'DADOS e Estimativa_old'!T34&lt;='DADOS e Estimativa_old'!$AA34),'DADOS e Estimativa_old'!T34,"excluído*"),"")</f>
        <v/>
      </c>
      <c r="U161" s="192" t="str">
        <f>IF('DADOS e Estimativa_old'!U34&gt;0,IF(AND('DADOS e Estimativa_old'!$Z34&lt;='DADOS e Estimativa_old'!U34,'DADOS e Estimativa_old'!U34&lt;='DADOS e Estimativa_old'!$AA34),'DADOS e Estimativa_old'!U34,"excluído*"),"")</f>
        <v/>
      </c>
      <c r="V161" s="192" t="str">
        <f>IF('DADOS e Estimativa_old'!V34&gt;0,IF(AND('DADOS e Estimativa_old'!$Z34&lt;='DADOS e Estimativa_old'!V34,'DADOS e Estimativa_old'!V34&lt;='DADOS e Estimativa_old'!$AA34),'DADOS e Estimativa_old'!V34,"excluído*"),"")</f>
        <v/>
      </c>
      <c r="W161" s="193" t="str">
        <f>IF('DADOS e Estimativa_old'!W34&gt;0,IF(AND('DADOS e Estimativa_old'!$Z34&lt;='DADOS e Estimativa_old'!W34,'DADOS e Estimativa_old'!W34&lt;='DADOS e Estimativa_old'!$AA34),'DADOS e Estimativa_old'!W34,"excluído*"),"")</f>
        <v/>
      </c>
      <c r="X161" s="166">
        <f t="shared" si="37"/>
        <v>1823.26</v>
      </c>
      <c r="Y161" s="167"/>
      <c r="Z161" s="194">
        <f t="shared" si="38"/>
        <v>3646.52</v>
      </c>
      <c r="AA161" s="167"/>
      <c r="AB161" s="169">
        <v>3200.0</v>
      </c>
      <c r="AC161" s="54">
        <f t="shared" si="39"/>
        <v>-0.43023125</v>
      </c>
      <c r="AD161" s="170">
        <v>2.0</v>
      </c>
    </row>
    <row r="162">
      <c r="A162" s="195" t="str">
        <f>IF('DADOS e Estimativa_old'!A35="","",'DADOS e Estimativa_old'!A35)</f>
        <v>2-27</v>
      </c>
      <c r="B162" s="196" t="str">
        <f>IF('DADOS e Estimativa_old'!B35="","",'DADOS e Estimativa_old'!B35)</f>
        <v>Slipt-Cassete  22.000 a 24.000 BTU's</v>
      </c>
      <c r="C162" s="197">
        <f>IF('DADOS e Estimativa_old'!C35="","",'DADOS e Estimativa_old'!C35)</f>
        <v>2</v>
      </c>
      <c r="D162" s="197" t="str">
        <f>IF('DADOS e Estimativa_old'!D35="","",'DADOS e Estimativa_old'!D35)</f>
        <v>unid.</v>
      </c>
      <c r="E162" s="198">
        <f>IF('DADOS e Estimativa_old'!E35&gt;0,IF(AND('DADOS e Estimativa_old'!$Z35&lt;='DADOS e Estimativa_old'!E35,'DADOS e Estimativa_old'!E35&lt;='DADOS e Estimativa_old'!$AA35),'DADOS e Estimativa_old'!E35,"excluído*"),"")</f>
        <v>7456.55</v>
      </c>
      <c r="F162" s="198" t="str">
        <f>IF('DADOS e Estimativa_old'!F35&gt;0,IF(AND('DADOS e Estimativa_old'!$Z35&lt;='DADOS e Estimativa_old'!F35,'DADOS e Estimativa_old'!F35&lt;='DADOS e Estimativa_old'!$AA35),'DADOS e Estimativa_old'!F35,"excluído*"),"")</f>
        <v>excluído*</v>
      </c>
      <c r="G162" s="198">
        <f>IF('DADOS e Estimativa_old'!G35&gt;0,IF(AND('DADOS e Estimativa_old'!$Z35&lt;='DADOS e Estimativa_old'!G35,'DADOS e Estimativa_old'!G35&lt;='DADOS e Estimativa_old'!$AA35),'DADOS e Estimativa_old'!G35,"excluído*"),"")</f>
        <v>7500</v>
      </c>
      <c r="H162" s="198">
        <f>IF('DADOS e Estimativa_old'!H35&gt;0,IF(AND('DADOS e Estimativa_old'!$Z35&lt;='DADOS e Estimativa_old'!H35,'DADOS e Estimativa_old'!H35&lt;='DADOS e Estimativa_old'!$AA35),'DADOS e Estimativa_old'!H35,"excluído*"),"")</f>
        <v>8089</v>
      </c>
      <c r="I162" s="198" t="str">
        <f>IF('DADOS e Estimativa_old'!I35&gt;0,IF(AND('DADOS e Estimativa_old'!$Z35&lt;='DADOS e Estimativa_old'!I35,'DADOS e Estimativa_old'!I35&lt;='DADOS e Estimativa_old'!$AA35),'DADOS e Estimativa_old'!I35,"excluído*"),"")</f>
        <v/>
      </c>
      <c r="J162" s="198">
        <f>IF('DADOS e Estimativa_old'!J35&gt;0,IF(AND('DADOS e Estimativa_old'!$Z35&lt;='DADOS e Estimativa_old'!J35,'DADOS e Estimativa_old'!J35&lt;='DADOS e Estimativa_old'!$AA35),'DADOS e Estimativa_old'!J35,"excluído*"),"")</f>
        <v>8228</v>
      </c>
      <c r="K162" s="198" t="str">
        <f>IF('DADOS e Estimativa_old'!K35&gt;0,IF(AND('DADOS e Estimativa_old'!$Z35&lt;='DADOS e Estimativa_old'!K35,'DADOS e Estimativa_old'!K35&lt;='DADOS e Estimativa_old'!$AA35),'DADOS e Estimativa_old'!K35,"excluído*"),"")</f>
        <v>excluído*</v>
      </c>
      <c r="L162" s="198" t="str">
        <f>IF('DADOS e Estimativa_old'!L35&gt;0,IF(AND('DADOS e Estimativa_old'!$Z35&lt;='DADOS e Estimativa_old'!L35,'DADOS e Estimativa_old'!L35&lt;='DADOS e Estimativa_old'!$AA35),'DADOS e Estimativa_old'!L35,"excluído*"),"")</f>
        <v/>
      </c>
      <c r="M162" s="198" t="str">
        <f>IF('DADOS e Estimativa_old'!M35&gt;0,IF(AND('DADOS e Estimativa_old'!$Z35&lt;='DADOS e Estimativa_old'!M35,'DADOS e Estimativa_old'!M35&lt;='DADOS e Estimativa_old'!$AA35),'DADOS e Estimativa_old'!M35,"excluído*"),"")</f>
        <v/>
      </c>
      <c r="N162" s="198" t="str">
        <f>IF('DADOS e Estimativa_old'!N35&gt;0,IF(AND('DADOS e Estimativa_old'!$Z35&lt;='DADOS e Estimativa_old'!N35,'DADOS e Estimativa_old'!N35&lt;='DADOS e Estimativa_old'!$AA35),'DADOS e Estimativa_old'!N35,"excluído*"),"")</f>
        <v/>
      </c>
      <c r="O162" s="198" t="str">
        <f>IF('DADOS e Estimativa_old'!O35&gt;0,IF(AND('DADOS e Estimativa_old'!$Z35&lt;='DADOS e Estimativa_old'!O35,'DADOS e Estimativa_old'!O35&lt;='DADOS e Estimativa_old'!$AA35),'DADOS e Estimativa_old'!O35,"excluído*"),"")</f>
        <v/>
      </c>
      <c r="P162" s="198" t="str">
        <f>IF('DADOS e Estimativa_old'!P35&gt;0,IF(AND('DADOS e Estimativa_old'!$Z35&lt;='DADOS e Estimativa_old'!P35,'DADOS e Estimativa_old'!P35&lt;='DADOS e Estimativa_old'!$AA35),'DADOS e Estimativa_old'!P35,"excluído*"),"")</f>
        <v/>
      </c>
      <c r="Q162" s="198" t="str">
        <f>IF('DADOS e Estimativa_old'!Q35&gt;0,IF(AND('DADOS e Estimativa_old'!$Z35&lt;='DADOS e Estimativa_old'!Q35,'DADOS e Estimativa_old'!Q35&lt;='DADOS e Estimativa_old'!$AA35),'DADOS e Estimativa_old'!Q35,"excluído*"),"")</f>
        <v/>
      </c>
      <c r="R162" s="198" t="str">
        <f>IF('DADOS e Estimativa_old'!R35&gt;0,IF(AND('DADOS e Estimativa_old'!$Z35&lt;='DADOS e Estimativa_old'!R35,'DADOS e Estimativa_old'!R35&lt;='DADOS e Estimativa_old'!$AA35),'DADOS e Estimativa_old'!R35,"excluído*"),"")</f>
        <v/>
      </c>
      <c r="S162" s="198" t="str">
        <f>IF('DADOS e Estimativa_old'!S35&gt;0,IF(AND('DADOS e Estimativa_old'!$Z35&lt;='DADOS e Estimativa_old'!S35,'DADOS e Estimativa_old'!S35&lt;='DADOS e Estimativa_old'!$AA35),'DADOS e Estimativa_old'!S35,"excluído*"),"")</f>
        <v/>
      </c>
      <c r="T162" s="198" t="str">
        <f>IF('DADOS e Estimativa_old'!T35&gt;0,IF(AND('DADOS e Estimativa_old'!$Z35&lt;='DADOS e Estimativa_old'!T35,'DADOS e Estimativa_old'!T35&lt;='DADOS e Estimativa_old'!$AA35),'DADOS e Estimativa_old'!T35,"excluído*"),"")</f>
        <v/>
      </c>
      <c r="U162" s="198" t="str">
        <f>IF('DADOS e Estimativa_old'!U35&gt;0,IF(AND('DADOS e Estimativa_old'!$Z35&lt;='DADOS e Estimativa_old'!U35,'DADOS e Estimativa_old'!U35&lt;='DADOS e Estimativa_old'!$AA35),'DADOS e Estimativa_old'!U35,"excluído*"),"")</f>
        <v/>
      </c>
      <c r="V162" s="198" t="str">
        <f>IF('DADOS e Estimativa_old'!V35&gt;0,IF(AND('DADOS e Estimativa_old'!$Z35&lt;='DADOS e Estimativa_old'!V35,'DADOS e Estimativa_old'!V35&lt;='DADOS e Estimativa_old'!$AA35),'DADOS e Estimativa_old'!V35,"excluído*"),"")</f>
        <v/>
      </c>
      <c r="W162" s="199" t="str">
        <f>IF('DADOS e Estimativa_old'!W35&gt;0,IF(AND('DADOS e Estimativa_old'!$Z35&lt;='DADOS e Estimativa_old'!W35,'DADOS e Estimativa_old'!W35&lt;='DADOS e Estimativa_old'!$AA35),'DADOS e Estimativa_old'!W35,"excluído*"),"")</f>
        <v/>
      </c>
      <c r="X162" s="177">
        <f t="shared" si="37"/>
        <v>7818.39</v>
      </c>
      <c r="Y162" s="167"/>
      <c r="Z162" s="200">
        <f t="shared" si="38"/>
        <v>15636.78</v>
      </c>
      <c r="AA162" s="142"/>
      <c r="AB162" s="169">
        <v>8670.0</v>
      </c>
      <c r="AC162" s="54">
        <f t="shared" si="39"/>
        <v>-0.09822491349</v>
      </c>
      <c r="AD162" s="170">
        <v>2.0</v>
      </c>
    </row>
    <row r="163">
      <c r="A163" s="195" t="str">
        <f>IF('DADOS e Estimativa_old'!A36="","",'DADOS e Estimativa_old'!A36)</f>
        <v>2-28</v>
      </c>
      <c r="B163" s="196" t="str">
        <f>IF('DADOS e Estimativa_old'!B36="","",'DADOS e Estimativa_old'!B36)</f>
        <v>Instalação item 27</v>
      </c>
      <c r="C163" s="197">
        <f>IF('DADOS e Estimativa_old'!C36="","",'DADOS e Estimativa_old'!C36)</f>
        <v>2</v>
      </c>
      <c r="D163" s="197" t="str">
        <f>IF('DADOS e Estimativa_old'!D36="","",'DADOS e Estimativa_old'!D36)</f>
        <v>unid.</v>
      </c>
      <c r="E163" s="198">
        <f>IF('DADOS e Estimativa_old'!E36&gt;0,IF(AND('DADOS e Estimativa_old'!$Z36&lt;='DADOS e Estimativa_old'!E36,'DADOS e Estimativa_old'!E36&lt;='DADOS e Estimativa_old'!$AA36),'DADOS e Estimativa_old'!E36,"excluído*"),"")</f>
        <v>2715.52</v>
      </c>
      <c r="F163" s="198" t="str">
        <f>IF('DADOS e Estimativa_old'!F36&gt;0,IF(AND('DADOS e Estimativa_old'!$Z36&lt;='DADOS e Estimativa_old'!F36,'DADOS e Estimativa_old'!F36&lt;='DADOS e Estimativa_old'!$AA36),'DADOS e Estimativa_old'!F36,"excluído*"),"")</f>
        <v>excluído*</v>
      </c>
      <c r="G163" s="198" t="str">
        <f>IF('DADOS e Estimativa_old'!G36&gt;0,IF(AND('DADOS e Estimativa_old'!$Z36&lt;='DADOS e Estimativa_old'!G36,'DADOS e Estimativa_old'!G36&lt;='DADOS e Estimativa_old'!$AA36),'DADOS e Estimativa_old'!G36,"excluído*"),"")</f>
        <v/>
      </c>
      <c r="H163" s="198" t="str">
        <f>IF('DADOS e Estimativa_old'!H36&gt;0,IF(AND('DADOS e Estimativa_old'!$Z36&lt;='DADOS e Estimativa_old'!H36,'DADOS e Estimativa_old'!H36&lt;='DADOS e Estimativa_old'!$AA36),'DADOS e Estimativa_old'!H36,"excluído*"),"")</f>
        <v/>
      </c>
      <c r="I163" s="198">
        <f>IF('DADOS e Estimativa_old'!I36&gt;0,IF(AND('DADOS e Estimativa_old'!$Z36&lt;='DADOS e Estimativa_old'!I36,'DADOS e Estimativa_old'!I36&lt;='DADOS e Estimativa_old'!$AA36),'DADOS e Estimativa_old'!I36,"excluído*"),"")</f>
        <v>1316</v>
      </c>
      <c r="J163" s="198" t="str">
        <f>IF('DADOS e Estimativa_old'!J36&gt;0,IF(AND('DADOS e Estimativa_old'!$Z36&lt;='DADOS e Estimativa_old'!J36,'DADOS e Estimativa_old'!J36&lt;='DADOS e Estimativa_old'!$AA36),'DADOS e Estimativa_old'!J36,"excluído*"),"")</f>
        <v/>
      </c>
      <c r="K163" s="198" t="str">
        <f>IF('DADOS e Estimativa_old'!K36&gt;0,IF(AND('DADOS e Estimativa_old'!$Z36&lt;='DADOS e Estimativa_old'!K36,'DADOS e Estimativa_old'!K36&lt;='DADOS e Estimativa_old'!$AA36),'DADOS e Estimativa_old'!K36,"excluído*"),"")</f>
        <v/>
      </c>
      <c r="L163" s="198" t="str">
        <f>IF('DADOS e Estimativa_old'!L36&gt;0,IF(AND('DADOS e Estimativa_old'!$Z36&lt;='DADOS e Estimativa_old'!L36,'DADOS e Estimativa_old'!L36&lt;='DADOS e Estimativa_old'!$AA36),'DADOS e Estimativa_old'!L36,"excluído*"),"")</f>
        <v/>
      </c>
      <c r="M163" s="198" t="str">
        <f>IF('DADOS e Estimativa_old'!M36&gt;0,IF(AND('DADOS e Estimativa_old'!$Z36&lt;='DADOS e Estimativa_old'!M36,'DADOS e Estimativa_old'!M36&lt;='DADOS e Estimativa_old'!$AA36),'DADOS e Estimativa_old'!M36,"excluído*"),"")</f>
        <v/>
      </c>
      <c r="N163" s="198" t="str">
        <f>IF('DADOS e Estimativa_old'!N36&gt;0,IF(AND('DADOS e Estimativa_old'!$Z36&lt;='DADOS e Estimativa_old'!N36,'DADOS e Estimativa_old'!N36&lt;='DADOS e Estimativa_old'!$AA36),'DADOS e Estimativa_old'!N36,"excluído*"),"")</f>
        <v/>
      </c>
      <c r="O163" s="198" t="str">
        <f>IF('DADOS e Estimativa_old'!O36&gt;0,IF(AND('DADOS e Estimativa_old'!$Z36&lt;='DADOS e Estimativa_old'!O36,'DADOS e Estimativa_old'!O36&lt;='DADOS e Estimativa_old'!$AA36),'DADOS e Estimativa_old'!O36,"excluído*"),"")</f>
        <v/>
      </c>
      <c r="P163" s="198" t="str">
        <f>IF('DADOS e Estimativa_old'!P36&gt;0,IF(AND('DADOS e Estimativa_old'!$Z36&lt;='DADOS e Estimativa_old'!P36,'DADOS e Estimativa_old'!P36&lt;='DADOS e Estimativa_old'!$AA36),'DADOS e Estimativa_old'!P36,"excluído*"),"")</f>
        <v/>
      </c>
      <c r="Q163" s="198" t="str">
        <f>IF('DADOS e Estimativa_old'!Q36&gt;0,IF(AND('DADOS e Estimativa_old'!$Z36&lt;='DADOS e Estimativa_old'!Q36,'DADOS e Estimativa_old'!Q36&lt;='DADOS e Estimativa_old'!$AA36),'DADOS e Estimativa_old'!Q36,"excluído*"),"")</f>
        <v/>
      </c>
      <c r="R163" s="198" t="str">
        <f>IF('DADOS e Estimativa_old'!R36&gt;0,IF(AND('DADOS e Estimativa_old'!$Z36&lt;='DADOS e Estimativa_old'!R36,'DADOS e Estimativa_old'!R36&lt;='DADOS e Estimativa_old'!$AA36),'DADOS e Estimativa_old'!R36,"excluído*"),"")</f>
        <v/>
      </c>
      <c r="S163" s="198" t="str">
        <f>IF('DADOS e Estimativa_old'!S36&gt;0,IF(AND('DADOS e Estimativa_old'!$Z36&lt;='DADOS e Estimativa_old'!S36,'DADOS e Estimativa_old'!S36&lt;='DADOS e Estimativa_old'!$AA36),'DADOS e Estimativa_old'!S36,"excluído*"),"")</f>
        <v/>
      </c>
      <c r="T163" s="198" t="str">
        <f>IF('DADOS e Estimativa_old'!T36&gt;0,IF(AND('DADOS e Estimativa_old'!$Z36&lt;='DADOS e Estimativa_old'!T36,'DADOS e Estimativa_old'!T36&lt;='DADOS e Estimativa_old'!$AA36),'DADOS e Estimativa_old'!T36,"excluído*"),"")</f>
        <v/>
      </c>
      <c r="U163" s="198" t="str">
        <f>IF('DADOS e Estimativa_old'!U36&gt;0,IF(AND('DADOS e Estimativa_old'!$Z36&lt;='DADOS e Estimativa_old'!U36,'DADOS e Estimativa_old'!U36&lt;='DADOS e Estimativa_old'!$AA36),'DADOS e Estimativa_old'!U36,"excluído*"),"")</f>
        <v/>
      </c>
      <c r="V163" s="198" t="str">
        <f>IF('DADOS e Estimativa_old'!V36&gt;0,IF(AND('DADOS e Estimativa_old'!$Z36&lt;='DADOS e Estimativa_old'!V36,'DADOS e Estimativa_old'!V36&lt;='DADOS e Estimativa_old'!$AA36),'DADOS e Estimativa_old'!V36,"excluído*"),"")</f>
        <v/>
      </c>
      <c r="W163" s="199" t="str">
        <f>IF('DADOS e Estimativa_old'!W36&gt;0,IF(AND('DADOS e Estimativa_old'!$Z36&lt;='DADOS e Estimativa_old'!W36,'DADOS e Estimativa_old'!W36&lt;='DADOS e Estimativa_old'!$AA36),'DADOS e Estimativa_old'!W36,"excluído*"),"")</f>
        <v/>
      </c>
      <c r="X163" s="177">
        <f t="shared" si="37"/>
        <v>2015.76</v>
      </c>
      <c r="Y163" s="167"/>
      <c r="Z163" s="200">
        <f t="shared" si="38"/>
        <v>4031.52</v>
      </c>
      <c r="AA163" s="142"/>
      <c r="AB163" s="169">
        <v>2400.0</v>
      </c>
      <c r="AC163" s="54">
        <f t="shared" si="39"/>
        <v>-0.1601</v>
      </c>
      <c r="AD163" s="170">
        <v>2.0</v>
      </c>
    </row>
    <row r="164">
      <c r="A164" s="189" t="str">
        <f>IF('DADOS e Estimativa_old'!A37="","",'DADOS e Estimativa_old'!A37)</f>
        <v>2-29</v>
      </c>
      <c r="B164" s="190" t="str">
        <f>IF('DADOS e Estimativa_old'!B37="","",'DADOS e Estimativa_old'!B37)</f>
        <v>Slipt-Cassete  33.000 a 36.000 BTU's</v>
      </c>
      <c r="C164" s="191">
        <f>IF('DADOS e Estimativa_old'!C37="","",'DADOS e Estimativa_old'!C37)</f>
        <v>3</v>
      </c>
      <c r="D164" s="191" t="str">
        <f>IF('DADOS e Estimativa_old'!D37="","",'DADOS e Estimativa_old'!D37)</f>
        <v>unid.</v>
      </c>
      <c r="E164" s="192">
        <f>IF('DADOS e Estimativa_old'!E37&gt;0,IF(AND('DADOS e Estimativa_old'!$Z37&lt;='DADOS e Estimativa_old'!E37,'DADOS e Estimativa_old'!E37&lt;='DADOS e Estimativa_old'!$AA37),'DADOS e Estimativa_old'!E37,"excluído*"),"")</f>
        <v>9879.05</v>
      </c>
      <c r="F164" s="192" t="str">
        <f>IF('DADOS e Estimativa_old'!F37&gt;0,IF(AND('DADOS e Estimativa_old'!$Z37&lt;='DADOS e Estimativa_old'!F37,'DADOS e Estimativa_old'!F37&lt;='DADOS e Estimativa_old'!$AA37),'DADOS e Estimativa_old'!F37,"excluído*"),"")</f>
        <v>excluído*</v>
      </c>
      <c r="G164" s="192">
        <f>IF('DADOS e Estimativa_old'!G37&gt;0,IF(AND('DADOS e Estimativa_old'!$Z37&lt;='DADOS e Estimativa_old'!G37,'DADOS e Estimativa_old'!G37&lt;='DADOS e Estimativa_old'!$AA37),'DADOS e Estimativa_old'!G37,"excluído*"),"")</f>
        <v>9950</v>
      </c>
      <c r="H164" s="192">
        <f>IF('DADOS e Estimativa_old'!H37&gt;0,IF(AND('DADOS e Estimativa_old'!$Z37&lt;='DADOS e Estimativa_old'!H37,'DADOS e Estimativa_old'!H37&lt;='DADOS e Estimativa_old'!$AA37),'DADOS e Estimativa_old'!H37,"excluído*"),"")</f>
        <v>10299</v>
      </c>
      <c r="I164" s="192" t="str">
        <f>IF('DADOS e Estimativa_old'!I37&gt;0,IF(AND('DADOS e Estimativa_old'!$Z37&lt;='DADOS e Estimativa_old'!I37,'DADOS e Estimativa_old'!I37&lt;='DADOS e Estimativa_old'!$AA37),'DADOS e Estimativa_old'!I37,"excluído*"),"")</f>
        <v/>
      </c>
      <c r="J164" s="192">
        <f>IF('DADOS e Estimativa_old'!J37&gt;0,IF(AND('DADOS e Estimativa_old'!$Z37&lt;='DADOS e Estimativa_old'!J37,'DADOS e Estimativa_old'!J37&lt;='DADOS e Estimativa_old'!$AA37),'DADOS e Estimativa_old'!J37,"excluído*"),"")</f>
        <v>8688</v>
      </c>
      <c r="K164" s="192">
        <f>IF('DADOS e Estimativa_old'!K37&gt;0,IF(AND('DADOS e Estimativa_old'!$Z37&lt;='DADOS e Estimativa_old'!K37,'DADOS e Estimativa_old'!K37&lt;='DADOS e Estimativa_old'!$AA37),'DADOS e Estimativa_old'!K37,"excluído*"),"")</f>
        <v>9780</v>
      </c>
      <c r="L164" s="192" t="str">
        <f>IF('DADOS e Estimativa_old'!L37&gt;0,IF(AND('DADOS e Estimativa_old'!$Z37&lt;='DADOS e Estimativa_old'!L37,'DADOS e Estimativa_old'!L37&lt;='DADOS e Estimativa_old'!$AA37),'DADOS e Estimativa_old'!L37,"excluído*"),"")</f>
        <v/>
      </c>
      <c r="M164" s="192" t="str">
        <f>IF('DADOS e Estimativa_old'!M37&gt;0,IF(AND('DADOS e Estimativa_old'!$Z37&lt;='DADOS e Estimativa_old'!M37,'DADOS e Estimativa_old'!M37&lt;='DADOS e Estimativa_old'!$AA37),'DADOS e Estimativa_old'!M37,"excluído*"),"")</f>
        <v/>
      </c>
      <c r="N164" s="192" t="str">
        <f>IF('DADOS e Estimativa_old'!N37&gt;0,IF(AND('DADOS e Estimativa_old'!$Z37&lt;='DADOS e Estimativa_old'!N37,'DADOS e Estimativa_old'!N37&lt;='DADOS e Estimativa_old'!$AA37),'DADOS e Estimativa_old'!N37,"excluído*"),"")</f>
        <v/>
      </c>
      <c r="O164" s="192" t="str">
        <f>IF('DADOS e Estimativa_old'!O37&gt;0,IF(AND('DADOS e Estimativa_old'!$Z37&lt;='DADOS e Estimativa_old'!O37,'DADOS e Estimativa_old'!O37&lt;='DADOS e Estimativa_old'!$AA37),'DADOS e Estimativa_old'!O37,"excluído*"),"")</f>
        <v/>
      </c>
      <c r="P164" s="192" t="str">
        <f>IF('DADOS e Estimativa_old'!P37&gt;0,IF(AND('DADOS e Estimativa_old'!$Z37&lt;='DADOS e Estimativa_old'!P37,'DADOS e Estimativa_old'!P37&lt;='DADOS e Estimativa_old'!$AA37),'DADOS e Estimativa_old'!P37,"excluído*"),"")</f>
        <v/>
      </c>
      <c r="Q164" s="192" t="str">
        <f>IF('DADOS e Estimativa_old'!Q37&gt;0,IF(AND('DADOS e Estimativa_old'!$Z37&lt;='DADOS e Estimativa_old'!Q37,'DADOS e Estimativa_old'!Q37&lt;='DADOS e Estimativa_old'!$AA37),'DADOS e Estimativa_old'!Q37,"excluído*"),"")</f>
        <v/>
      </c>
      <c r="R164" s="192" t="str">
        <f>IF('DADOS e Estimativa_old'!R37&gt;0,IF(AND('DADOS e Estimativa_old'!$Z37&lt;='DADOS e Estimativa_old'!R37,'DADOS e Estimativa_old'!R37&lt;='DADOS e Estimativa_old'!$AA37),'DADOS e Estimativa_old'!R37,"excluído*"),"")</f>
        <v/>
      </c>
      <c r="S164" s="192" t="str">
        <f>IF('DADOS e Estimativa_old'!S37&gt;0,IF(AND('DADOS e Estimativa_old'!$Z37&lt;='DADOS e Estimativa_old'!S37,'DADOS e Estimativa_old'!S37&lt;='DADOS e Estimativa_old'!$AA37),'DADOS e Estimativa_old'!S37,"excluído*"),"")</f>
        <v/>
      </c>
      <c r="T164" s="192" t="str">
        <f>IF('DADOS e Estimativa_old'!T37&gt;0,IF(AND('DADOS e Estimativa_old'!$Z37&lt;='DADOS e Estimativa_old'!T37,'DADOS e Estimativa_old'!T37&lt;='DADOS e Estimativa_old'!$AA37),'DADOS e Estimativa_old'!T37,"excluído*"),"")</f>
        <v/>
      </c>
      <c r="U164" s="192" t="str">
        <f>IF('DADOS e Estimativa_old'!U37&gt;0,IF(AND('DADOS e Estimativa_old'!$Z37&lt;='DADOS e Estimativa_old'!U37,'DADOS e Estimativa_old'!U37&lt;='DADOS e Estimativa_old'!$AA37),'DADOS e Estimativa_old'!U37,"excluído*"),"")</f>
        <v/>
      </c>
      <c r="V164" s="192" t="str">
        <f>IF('DADOS e Estimativa_old'!V37&gt;0,IF(AND('DADOS e Estimativa_old'!$Z37&lt;='DADOS e Estimativa_old'!V37,'DADOS e Estimativa_old'!V37&lt;='DADOS e Estimativa_old'!$AA37),'DADOS e Estimativa_old'!V37,"excluído*"),"")</f>
        <v/>
      </c>
      <c r="W164" s="193" t="str">
        <f>IF('DADOS e Estimativa_old'!W37&gt;0,IF(AND('DADOS e Estimativa_old'!$Z37&lt;='DADOS e Estimativa_old'!W37,'DADOS e Estimativa_old'!W37&lt;='DADOS e Estimativa_old'!$AA37),'DADOS e Estimativa_old'!W37,"excluído*"),"")</f>
        <v/>
      </c>
      <c r="X164" s="166">
        <f t="shared" si="37"/>
        <v>9719.21</v>
      </c>
      <c r="Y164" s="167"/>
      <c r="Z164" s="194">
        <f t="shared" si="38"/>
        <v>29157.63</v>
      </c>
      <c r="AA164" s="167"/>
      <c r="AB164" s="169">
        <v>10150.0</v>
      </c>
      <c r="AC164" s="54">
        <f t="shared" si="39"/>
        <v>-0.04244236453</v>
      </c>
      <c r="AD164" s="170">
        <v>2.0</v>
      </c>
    </row>
    <row r="165">
      <c r="A165" s="201" t="str">
        <f>IF('DADOS e Estimativa_old'!A38="","",'DADOS e Estimativa_old'!A38)</f>
        <v>2-30</v>
      </c>
      <c r="B165" s="202" t="str">
        <f>IF('DADOS e Estimativa_old'!B38="","",'DADOS e Estimativa_old'!B38)</f>
        <v>Instalação item 29</v>
      </c>
      <c r="C165" s="203">
        <f>IF('DADOS e Estimativa_old'!C38="","",'DADOS e Estimativa_old'!C38)</f>
        <v>3</v>
      </c>
      <c r="D165" s="203" t="str">
        <f>IF('DADOS e Estimativa_old'!D38="","",'DADOS e Estimativa_old'!D38)</f>
        <v>unid.</v>
      </c>
      <c r="E165" s="204">
        <f>IF('DADOS e Estimativa_old'!E38&gt;0,IF(AND('DADOS e Estimativa_old'!$Z38&lt;='DADOS e Estimativa_old'!E38,'DADOS e Estimativa_old'!E38&lt;='DADOS e Estimativa_old'!$AA38),'DADOS e Estimativa_old'!E38,"excluído*"),"")</f>
        <v>2715.52</v>
      </c>
      <c r="F165" s="204" t="str">
        <f>IF('DADOS e Estimativa_old'!F38&gt;0,IF(AND('DADOS e Estimativa_old'!$Z38&lt;='DADOS e Estimativa_old'!F38,'DADOS e Estimativa_old'!F38&lt;='DADOS e Estimativa_old'!$AA38),'DADOS e Estimativa_old'!F38,"excluído*"),"")</f>
        <v>excluído*</v>
      </c>
      <c r="G165" s="204" t="str">
        <f>IF('DADOS e Estimativa_old'!G38&gt;0,IF(AND('DADOS e Estimativa_old'!$Z38&lt;='DADOS e Estimativa_old'!G38,'DADOS e Estimativa_old'!G38&lt;='DADOS e Estimativa_old'!$AA38),'DADOS e Estimativa_old'!G38,"excluído*"),"")</f>
        <v/>
      </c>
      <c r="H165" s="204" t="str">
        <f>IF('DADOS e Estimativa_old'!H38&gt;0,IF(AND('DADOS e Estimativa_old'!$Z38&lt;='DADOS e Estimativa_old'!H38,'DADOS e Estimativa_old'!H38&lt;='DADOS e Estimativa_old'!$AA38),'DADOS e Estimativa_old'!H38,"excluído*"),"")</f>
        <v/>
      </c>
      <c r="I165" s="204">
        <f>IF('DADOS e Estimativa_old'!I38&gt;0,IF(AND('DADOS e Estimativa_old'!$Z38&lt;='DADOS e Estimativa_old'!I38,'DADOS e Estimativa_old'!I38&lt;='DADOS e Estimativa_old'!$AA38),'DADOS e Estimativa_old'!I38,"excluído*"),"")</f>
        <v>1579</v>
      </c>
      <c r="J165" s="204" t="str">
        <f>IF('DADOS e Estimativa_old'!J38&gt;0,IF(AND('DADOS e Estimativa_old'!$Z38&lt;='DADOS e Estimativa_old'!J38,'DADOS e Estimativa_old'!J38&lt;='DADOS e Estimativa_old'!$AA38),'DADOS e Estimativa_old'!J38,"excluído*"),"")</f>
        <v/>
      </c>
      <c r="K165" s="204" t="str">
        <f>IF('DADOS e Estimativa_old'!K38&gt;0,IF(AND('DADOS e Estimativa_old'!$Z38&lt;='DADOS e Estimativa_old'!K38,'DADOS e Estimativa_old'!K38&lt;='DADOS e Estimativa_old'!$AA38),'DADOS e Estimativa_old'!K38,"excluído*"),"")</f>
        <v/>
      </c>
      <c r="L165" s="204" t="str">
        <f>IF('DADOS e Estimativa_old'!L38&gt;0,IF(AND('DADOS e Estimativa_old'!$Z38&lt;='DADOS e Estimativa_old'!L38,'DADOS e Estimativa_old'!L38&lt;='DADOS e Estimativa_old'!$AA38),'DADOS e Estimativa_old'!L38,"excluído*"),"")</f>
        <v/>
      </c>
      <c r="M165" s="204" t="str">
        <f>IF('DADOS e Estimativa_old'!M38&gt;0,IF(AND('DADOS e Estimativa_old'!$Z38&lt;='DADOS e Estimativa_old'!M38,'DADOS e Estimativa_old'!M38&lt;='DADOS e Estimativa_old'!$AA38),'DADOS e Estimativa_old'!M38,"excluído*"),"")</f>
        <v/>
      </c>
      <c r="N165" s="204" t="str">
        <f>IF('DADOS e Estimativa_old'!N38&gt;0,IF(AND('DADOS e Estimativa_old'!$Z38&lt;='DADOS e Estimativa_old'!N38,'DADOS e Estimativa_old'!N38&lt;='DADOS e Estimativa_old'!$AA38),'DADOS e Estimativa_old'!N38,"excluído*"),"")</f>
        <v/>
      </c>
      <c r="O165" s="204" t="str">
        <f>IF('DADOS e Estimativa_old'!O38&gt;0,IF(AND('DADOS e Estimativa_old'!$Z38&lt;='DADOS e Estimativa_old'!O38,'DADOS e Estimativa_old'!O38&lt;='DADOS e Estimativa_old'!$AA38),'DADOS e Estimativa_old'!O38,"excluído*"),"")</f>
        <v/>
      </c>
      <c r="P165" s="204" t="str">
        <f>IF('DADOS e Estimativa_old'!P38&gt;0,IF(AND('DADOS e Estimativa_old'!$Z38&lt;='DADOS e Estimativa_old'!P38,'DADOS e Estimativa_old'!P38&lt;='DADOS e Estimativa_old'!$AA38),'DADOS e Estimativa_old'!P38,"excluído*"),"")</f>
        <v/>
      </c>
      <c r="Q165" s="204" t="str">
        <f>IF('DADOS e Estimativa_old'!Q38&gt;0,IF(AND('DADOS e Estimativa_old'!$Z38&lt;='DADOS e Estimativa_old'!Q38,'DADOS e Estimativa_old'!Q38&lt;='DADOS e Estimativa_old'!$AA38),'DADOS e Estimativa_old'!Q38,"excluído*"),"")</f>
        <v/>
      </c>
      <c r="R165" s="204" t="str">
        <f>IF('DADOS e Estimativa_old'!R38&gt;0,IF(AND('DADOS e Estimativa_old'!$Z38&lt;='DADOS e Estimativa_old'!R38,'DADOS e Estimativa_old'!R38&lt;='DADOS e Estimativa_old'!$AA38),'DADOS e Estimativa_old'!R38,"excluído*"),"")</f>
        <v/>
      </c>
      <c r="S165" s="204" t="str">
        <f>IF('DADOS e Estimativa_old'!S38&gt;0,IF(AND('DADOS e Estimativa_old'!$Z38&lt;='DADOS e Estimativa_old'!S38,'DADOS e Estimativa_old'!S38&lt;='DADOS e Estimativa_old'!$AA38),'DADOS e Estimativa_old'!S38,"excluído*"),"")</f>
        <v/>
      </c>
      <c r="T165" s="204" t="str">
        <f>IF('DADOS e Estimativa_old'!T38&gt;0,IF(AND('DADOS e Estimativa_old'!$Z38&lt;='DADOS e Estimativa_old'!T38,'DADOS e Estimativa_old'!T38&lt;='DADOS e Estimativa_old'!$AA38),'DADOS e Estimativa_old'!T38,"excluído*"),"")</f>
        <v/>
      </c>
      <c r="U165" s="204" t="str">
        <f>IF('DADOS e Estimativa_old'!U38&gt;0,IF(AND('DADOS e Estimativa_old'!$Z38&lt;='DADOS e Estimativa_old'!U38,'DADOS e Estimativa_old'!U38&lt;='DADOS e Estimativa_old'!$AA38),'DADOS e Estimativa_old'!U38,"excluído*"),"")</f>
        <v/>
      </c>
      <c r="V165" s="204" t="str">
        <f>IF('DADOS e Estimativa_old'!V38&gt;0,IF(AND('DADOS e Estimativa_old'!$Z38&lt;='DADOS e Estimativa_old'!V38,'DADOS e Estimativa_old'!V38&lt;='DADOS e Estimativa_old'!$AA38),'DADOS e Estimativa_old'!V38,"excluído*"),"")</f>
        <v/>
      </c>
      <c r="W165" s="205" t="str">
        <f>IF('DADOS e Estimativa_old'!W38&gt;0,IF(AND('DADOS e Estimativa_old'!$Z38&lt;='DADOS e Estimativa_old'!W38,'DADOS e Estimativa_old'!W38&lt;='DADOS e Estimativa_old'!$AA38),'DADOS e Estimativa_old'!W38,"excluído*"),"")</f>
        <v/>
      </c>
      <c r="X165" s="166">
        <f t="shared" si="37"/>
        <v>2147.26</v>
      </c>
      <c r="Y165" s="167"/>
      <c r="Z165" s="206">
        <f t="shared" si="38"/>
        <v>6441.78</v>
      </c>
      <c r="AA165" s="207"/>
      <c r="AB165" s="169">
        <v>3200.0</v>
      </c>
      <c r="AC165" s="54">
        <f t="shared" si="39"/>
        <v>-0.32898125</v>
      </c>
      <c r="AD165" s="170">
        <v>2.0</v>
      </c>
    </row>
    <row r="166" ht="19.5" customHeight="1">
      <c r="A166" s="182"/>
      <c r="B166" s="85" t="str">
        <f>B39</f>
        <v>Circunscrição III</v>
      </c>
      <c r="C166" s="86"/>
      <c r="D166" s="86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148"/>
      <c r="Y166" s="148"/>
      <c r="Z166" s="148"/>
      <c r="AA166" s="149"/>
      <c r="AC166" s="70"/>
    </row>
    <row r="167">
      <c r="A167" s="183" t="str">
        <f>IF('DADOS e Estimativa_old'!A40="","",'DADOS e Estimativa_old'!A40)</f>
        <v>3-31</v>
      </c>
      <c r="B167" s="184" t="str">
        <f>IF('DADOS e Estimativa_old'!B40="","",'DADOS e Estimativa_old'!B40)</f>
        <v>Split Hi-Wall 12.000 BTU's</v>
      </c>
      <c r="C167" s="185">
        <f>IF('DADOS e Estimativa_old'!C40="","",'DADOS e Estimativa_old'!C40)</f>
        <v>2</v>
      </c>
      <c r="D167" s="185" t="str">
        <f>IF('DADOS e Estimativa_old'!D40="","",'DADOS e Estimativa_old'!D40)</f>
        <v>unid.</v>
      </c>
      <c r="E167" s="186">
        <f>IF('DADOS e Estimativa_old'!E40&gt;0,IF(AND('DADOS e Estimativa_old'!$Z40&lt;='DADOS e Estimativa_old'!E40,'DADOS e Estimativa_old'!E40&lt;='DADOS e Estimativa_old'!$AA40),'DADOS e Estimativa_old'!E40,"excluído*"),"")</f>
        <v>1846.05</v>
      </c>
      <c r="F167" s="186" t="str">
        <f>IF('DADOS e Estimativa_old'!F40&gt;0,IF(AND('DADOS e Estimativa_old'!$Z40&lt;='DADOS e Estimativa_old'!F40,'DADOS e Estimativa_old'!F40&lt;='DADOS e Estimativa_old'!$AA40),'DADOS e Estimativa_old'!F40,"excluído*"),"")</f>
        <v>excluído*</v>
      </c>
      <c r="G167" s="186">
        <f>IF('DADOS e Estimativa_old'!G40&gt;0,IF(AND('DADOS e Estimativa_old'!$Z40&lt;='DADOS e Estimativa_old'!G40,'DADOS e Estimativa_old'!G40&lt;='DADOS e Estimativa_old'!$AA40),'DADOS e Estimativa_old'!G40,"excluído*"),"")</f>
        <v>1875</v>
      </c>
      <c r="H167" s="186">
        <f>IF('DADOS e Estimativa_old'!H40&gt;0,IF(AND('DADOS e Estimativa_old'!$Z40&lt;='DADOS e Estimativa_old'!H40,'DADOS e Estimativa_old'!H40&lt;='DADOS e Estimativa_old'!$AA40),'DADOS e Estimativa_old'!H40,"excluído*"),"")</f>
        <v>1729</v>
      </c>
      <c r="I167" s="186" t="str">
        <f>IF('DADOS e Estimativa_old'!I40&gt;0,IF(AND('DADOS e Estimativa_old'!$Z40&lt;='DADOS e Estimativa_old'!I40,'DADOS e Estimativa_old'!I40&lt;='DADOS e Estimativa_old'!$AA40),'DADOS e Estimativa_old'!I40,"excluído*"),"")</f>
        <v/>
      </c>
      <c r="J167" s="186">
        <f>IF('DADOS e Estimativa_old'!J40&gt;0,IF(AND('DADOS e Estimativa_old'!$Z40&lt;='DADOS e Estimativa_old'!J40,'DADOS e Estimativa_old'!J40&lt;='DADOS e Estimativa_old'!$AA40),'DADOS e Estimativa_old'!J40,"excluído*"),"")</f>
        <v>1750</v>
      </c>
      <c r="K167" s="186">
        <f>IF('DADOS e Estimativa_old'!K40&gt;0,IF(AND('DADOS e Estimativa_old'!$Z40&lt;='DADOS e Estimativa_old'!K40,'DADOS e Estimativa_old'!K40&lt;='DADOS e Estimativa_old'!$AA40),'DADOS e Estimativa_old'!K40,"excluído*"),"")</f>
        <v>1541.5</v>
      </c>
      <c r="L167" s="186" t="str">
        <f>IF('DADOS e Estimativa_old'!L40&gt;0,IF(AND('DADOS e Estimativa_old'!$Z40&lt;='DADOS e Estimativa_old'!L40,'DADOS e Estimativa_old'!L40&lt;='DADOS e Estimativa_old'!$AA40),'DADOS e Estimativa_old'!L40,"excluído*"),"")</f>
        <v/>
      </c>
      <c r="M167" s="186" t="str">
        <f>IF('DADOS e Estimativa_old'!M40&gt;0,IF(AND('DADOS e Estimativa_old'!$Z40&lt;='DADOS e Estimativa_old'!M40,'DADOS e Estimativa_old'!M40&lt;='DADOS e Estimativa_old'!$AA40),'DADOS e Estimativa_old'!M40,"excluído*"),"")</f>
        <v/>
      </c>
      <c r="N167" s="186" t="str">
        <f>IF('DADOS e Estimativa_old'!N40&gt;0,IF(AND('DADOS e Estimativa_old'!$Z40&lt;='DADOS e Estimativa_old'!N40,'DADOS e Estimativa_old'!N40&lt;='DADOS e Estimativa_old'!$AA40),'DADOS e Estimativa_old'!N40,"excluído*"),"")</f>
        <v/>
      </c>
      <c r="O167" s="186" t="str">
        <f>IF('DADOS e Estimativa_old'!O40&gt;0,IF(AND('DADOS e Estimativa_old'!$Z40&lt;='DADOS e Estimativa_old'!O40,'DADOS e Estimativa_old'!O40&lt;='DADOS e Estimativa_old'!$AA40),'DADOS e Estimativa_old'!O40,"excluído*"),"")</f>
        <v/>
      </c>
      <c r="P167" s="186" t="str">
        <f>IF('DADOS e Estimativa_old'!P40&gt;0,IF(AND('DADOS e Estimativa_old'!$Z40&lt;='DADOS e Estimativa_old'!P40,'DADOS e Estimativa_old'!P40&lt;='DADOS e Estimativa_old'!$AA40),'DADOS e Estimativa_old'!P40,"excluído*"),"")</f>
        <v/>
      </c>
      <c r="Q167" s="186" t="str">
        <f>IF('DADOS e Estimativa_old'!Q40&gt;0,IF(AND('DADOS e Estimativa_old'!$Z40&lt;='DADOS e Estimativa_old'!Q40,'DADOS e Estimativa_old'!Q40&lt;='DADOS e Estimativa_old'!$AA40),'DADOS e Estimativa_old'!Q40,"excluído*"),"")</f>
        <v/>
      </c>
      <c r="R167" s="186" t="str">
        <f>IF('DADOS e Estimativa_old'!R40&gt;0,IF(AND('DADOS e Estimativa_old'!$Z40&lt;='DADOS e Estimativa_old'!R40,'DADOS e Estimativa_old'!R40&lt;='DADOS e Estimativa_old'!$AA40),'DADOS e Estimativa_old'!R40,"excluído*"),"")</f>
        <v/>
      </c>
      <c r="S167" s="186" t="str">
        <f>IF('DADOS e Estimativa_old'!S40&gt;0,IF(AND('DADOS e Estimativa_old'!$Z40&lt;='DADOS e Estimativa_old'!S40,'DADOS e Estimativa_old'!S40&lt;='DADOS e Estimativa_old'!$AA40),'DADOS e Estimativa_old'!S40,"excluído*"),"")</f>
        <v/>
      </c>
      <c r="T167" s="186" t="str">
        <f>IF('DADOS e Estimativa_old'!T40&gt;0,IF(AND('DADOS e Estimativa_old'!$Z40&lt;='DADOS e Estimativa_old'!T40,'DADOS e Estimativa_old'!T40&lt;='DADOS e Estimativa_old'!$AA40),'DADOS e Estimativa_old'!T40,"excluído*"),"")</f>
        <v/>
      </c>
      <c r="U167" s="186" t="str">
        <f>IF('DADOS e Estimativa_old'!U40&gt;0,IF(AND('DADOS e Estimativa_old'!$Z40&lt;='DADOS e Estimativa_old'!U40,'DADOS e Estimativa_old'!U40&lt;='DADOS e Estimativa_old'!$AA40),'DADOS e Estimativa_old'!U40,"excluído*"),"")</f>
        <v/>
      </c>
      <c r="V167" s="186" t="str">
        <f>IF('DADOS e Estimativa_old'!V40&gt;0,IF(AND('DADOS e Estimativa_old'!$Z40&lt;='DADOS e Estimativa_old'!V40,'DADOS e Estimativa_old'!V40&lt;='DADOS e Estimativa_old'!$AA40),'DADOS e Estimativa_old'!V40,"excluído*"),"")</f>
        <v/>
      </c>
      <c r="W167" s="187" t="str">
        <f>IF('DADOS e Estimativa_old'!W40&gt;0,IF(AND('DADOS e Estimativa_old'!$Z40&lt;='DADOS e Estimativa_old'!W40,'DADOS e Estimativa_old'!W40&lt;='DADOS e Estimativa_old'!$AA40),'DADOS e Estimativa_old'!W40,"excluído*"),"")</f>
        <v/>
      </c>
      <c r="X167" s="156">
        <f t="shared" ref="X167:X180" si="40">IF(SUM(E167:M167)&gt;0,ROUND(AVERAGE(E167:M167),2),"")</f>
        <v>1748.31</v>
      </c>
      <c r="Y167" s="157"/>
      <c r="Z167" s="188">
        <f t="shared" ref="Z167:Z180" si="41">IF(X167&lt;&gt;"",X167*C167,"")</f>
        <v>3496.62</v>
      </c>
      <c r="AA167" s="157"/>
      <c r="AB167" s="169">
        <v>1889.0</v>
      </c>
      <c r="AC167" s="54">
        <f t="shared" ref="AC167:AC180" si="42">X167/AB167-1</f>
        <v>-0.07447856008</v>
      </c>
      <c r="AD167" s="170">
        <v>3.0</v>
      </c>
    </row>
    <row r="168">
      <c r="A168" s="189" t="str">
        <f>IF('DADOS e Estimativa_old'!A41="","",'DADOS e Estimativa_old'!A41)</f>
        <v>3-32</v>
      </c>
      <c r="B168" s="190" t="str">
        <f>IF('DADOS e Estimativa_old'!B41="","",'DADOS e Estimativa_old'!B41)</f>
        <v>Instalação item 31</v>
      </c>
      <c r="C168" s="191">
        <f>IF('DADOS e Estimativa_old'!C41="","",'DADOS e Estimativa_old'!C41)</f>
        <v>2</v>
      </c>
      <c r="D168" s="191" t="str">
        <f>IF('DADOS e Estimativa_old'!D41="","",'DADOS e Estimativa_old'!D41)</f>
        <v>unid.</v>
      </c>
      <c r="E168" s="192">
        <f>IF('DADOS e Estimativa_old'!E41&gt;0,IF(AND('DADOS e Estimativa_old'!$Z41&lt;='DADOS e Estimativa_old'!E41,'DADOS e Estimativa_old'!E41&lt;='DADOS e Estimativa_old'!$AA41),'DADOS e Estimativa_old'!E41,"excluído*"),"")</f>
        <v>2123.52</v>
      </c>
      <c r="F168" s="192" t="str">
        <f>IF('DADOS e Estimativa_old'!F41&gt;0,IF(AND('DADOS e Estimativa_old'!$Z41&lt;='DADOS e Estimativa_old'!F41,'DADOS e Estimativa_old'!F41&lt;='DADOS e Estimativa_old'!$AA41),'DADOS e Estimativa_old'!F41,"excluído*"),"")</f>
        <v>excluído*</v>
      </c>
      <c r="G168" s="192" t="str">
        <f>IF('DADOS e Estimativa_old'!G41&gt;0,IF(AND('DADOS e Estimativa_old'!$Z41&lt;='DADOS e Estimativa_old'!G41,'DADOS e Estimativa_old'!G41&lt;='DADOS e Estimativa_old'!$AA41),'DADOS e Estimativa_old'!G41,"excluído*"),"")</f>
        <v/>
      </c>
      <c r="H168" s="192" t="str">
        <f>IF('DADOS e Estimativa_old'!H41&gt;0,IF(AND('DADOS e Estimativa_old'!$Z41&lt;='DADOS e Estimativa_old'!H41,'DADOS e Estimativa_old'!H41&lt;='DADOS e Estimativa_old'!$AA41),'DADOS e Estimativa_old'!H41,"excluído*"),"")</f>
        <v/>
      </c>
      <c r="I168" s="192" t="str">
        <f>IF('DADOS e Estimativa_old'!I41&gt;0,IF(AND('DADOS e Estimativa_old'!$Z41&lt;='DADOS e Estimativa_old'!I41,'DADOS e Estimativa_old'!I41&lt;='DADOS e Estimativa_old'!$AA41),'DADOS e Estimativa_old'!I41,"excluído*"),"")</f>
        <v/>
      </c>
      <c r="J168" s="192">
        <f>IF('DADOS e Estimativa_old'!J41&gt;0,IF(AND('DADOS e Estimativa_old'!$Z41&lt;='DADOS e Estimativa_old'!J41,'DADOS e Estimativa_old'!J41&lt;='DADOS e Estimativa_old'!$AA41),'DADOS e Estimativa_old'!J41,"excluído*"),"")</f>
        <v>640</v>
      </c>
      <c r="K168" s="192">
        <f>IF('DADOS e Estimativa_old'!K41&gt;0,IF(AND('DADOS e Estimativa_old'!$Z41&lt;='DADOS e Estimativa_old'!K41,'DADOS e Estimativa_old'!K41&lt;='DADOS e Estimativa_old'!$AA41),'DADOS e Estimativa_old'!K41,"excluído*"),"")</f>
        <v>835</v>
      </c>
      <c r="L168" s="192" t="str">
        <f>IF('DADOS e Estimativa_old'!L41&gt;0,IF(AND('DADOS e Estimativa_old'!$Z41&lt;='DADOS e Estimativa_old'!L41,'DADOS e Estimativa_old'!L41&lt;='DADOS e Estimativa_old'!$AA41),'DADOS e Estimativa_old'!L41,"excluído*"),"")</f>
        <v/>
      </c>
      <c r="M168" s="192" t="str">
        <f>IF('DADOS e Estimativa_old'!M41&gt;0,IF(AND('DADOS e Estimativa_old'!$Z41&lt;='DADOS e Estimativa_old'!M41,'DADOS e Estimativa_old'!M41&lt;='DADOS e Estimativa_old'!$AA41),'DADOS e Estimativa_old'!M41,"excluído*"),"")</f>
        <v/>
      </c>
      <c r="N168" s="192" t="str">
        <f>IF('DADOS e Estimativa_old'!N41&gt;0,IF(AND('DADOS e Estimativa_old'!$Z41&lt;='DADOS e Estimativa_old'!N41,'DADOS e Estimativa_old'!N41&lt;='DADOS e Estimativa_old'!$AA41),'DADOS e Estimativa_old'!N41,"excluído*"),"")</f>
        <v/>
      </c>
      <c r="O168" s="192" t="str">
        <f>IF('DADOS e Estimativa_old'!O41&gt;0,IF(AND('DADOS e Estimativa_old'!$Z41&lt;='DADOS e Estimativa_old'!O41,'DADOS e Estimativa_old'!O41&lt;='DADOS e Estimativa_old'!$AA41),'DADOS e Estimativa_old'!O41,"excluído*"),"")</f>
        <v/>
      </c>
      <c r="P168" s="192" t="str">
        <f>IF('DADOS e Estimativa_old'!P41&gt;0,IF(AND('DADOS e Estimativa_old'!$Z41&lt;='DADOS e Estimativa_old'!P41,'DADOS e Estimativa_old'!P41&lt;='DADOS e Estimativa_old'!$AA41),'DADOS e Estimativa_old'!P41,"excluído*"),"")</f>
        <v/>
      </c>
      <c r="Q168" s="192" t="str">
        <f>IF('DADOS e Estimativa_old'!Q41&gt;0,IF(AND('DADOS e Estimativa_old'!$Z41&lt;='DADOS e Estimativa_old'!Q41,'DADOS e Estimativa_old'!Q41&lt;='DADOS e Estimativa_old'!$AA41),'DADOS e Estimativa_old'!Q41,"excluído*"),"")</f>
        <v/>
      </c>
      <c r="R168" s="192" t="str">
        <f>IF('DADOS e Estimativa_old'!R41&gt;0,IF(AND('DADOS e Estimativa_old'!$Z41&lt;='DADOS e Estimativa_old'!R41,'DADOS e Estimativa_old'!R41&lt;='DADOS e Estimativa_old'!$AA41),'DADOS e Estimativa_old'!R41,"excluído*"),"")</f>
        <v/>
      </c>
      <c r="S168" s="192" t="str">
        <f>IF('DADOS e Estimativa_old'!S41&gt;0,IF(AND('DADOS e Estimativa_old'!$Z41&lt;='DADOS e Estimativa_old'!S41,'DADOS e Estimativa_old'!S41&lt;='DADOS e Estimativa_old'!$AA41),'DADOS e Estimativa_old'!S41,"excluído*"),"")</f>
        <v/>
      </c>
      <c r="T168" s="192" t="str">
        <f>IF('DADOS e Estimativa_old'!T41&gt;0,IF(AND('DADOS e Estimativa_old'!$Z41&lt;='DADOS e Estimativa_old'!T41,'DADOS e Estimativa_old'!T41&lt;='DADOS e Estimativa_old'!$AA41),'DADOS e Estimativa_old'!T41,"excluído*"),"")</f>
        <v/>
      </c>
      <c r="U168" s="192" t="str">
        <f>IF('DADOS e Estimativa_old'!U41&gt;0,IF(AND('DADOS e Estimativa_old'!$Z41&lt;='DADOS e Estimativa_old'!U41,'DADOS e Estimativa_old'!U41&lt;='DADOS e Estimativa_old'!$AA41),'DADOS e Estimativa_old'!U41,"excluído*"),"")</f>
        <v/>
      </c>
      <c r="V168" s="192" t="str">
        <f>IF('DADOS e Estimativa_old'!V41&gt;0,IF(AND('DADOS e Estimativa_old'!$Z41&lt;='DADOS e Estimativa_old'!V41,'DADOS e Estimativa_old'!V41&lt;='DADOS e Estimativa_old'!$AA41),'DADOS e Estimativa_old'!V41,"excluído*"),"")</f>
        <v/>
      </c>
      <c r="W168" s="208" t="str">
        <f>IF('DADOS e Estimativa_old'!W41&gt;0,IF(AND('DADOS e Estimativa_old'!$Z41&lt;='DADOS e Estimativa_old'!W41,'DADOS e Estimativa_old'!W41&lt;='DADOS e Estimativa_old'!$AA41),'DADOS e Estimativa_old'!W41,"excluído*"),"")</f>
        <v/>
      </c>
      <c r="X168" s="166">
        <f t="shared" si="40"/>
        <v>1199.51</v>
      </c>
      <c r="Y168" s="167"/>
      <c r="Z168" s="209">
        <f t="shared" si="41"/>
        <v>2399.02</v>
      </c>
      <c r="AA168" s="167"/>
      <c r="AB168" s="169">
        <v>600.0</v>
      </c>
      <c r="AC168" s="54">
        <f t="shared" si="42"/>
        <v>0.9991833333</v>
      </c>
      <c r="AD168" s="170">
        <v>3.0</v>
      </c>
    </row>
    <row r="169">
      <c r="A169" s="195" t="str">
        <f>IF('DADOS e Estimativa_old'!A42="","",'DADOS e Estimativa_old'!A42)</f>
        <v>3-33</v>
      </c>
      <c r="B169" s="196" t="str">
        <f>IF('DADOS e Estimativa_old'!B42="","",'DADOS e Estimativa_old'!B42)</f>
        <v>Split Hi-Wall 18.000 BTU's</v>
      </c>
      <c r="C169" s="197">
        <f>IF('DADOS e Estimativa_old'!C42="","",'DADOS e Estimativa_old'!C42)</f>
        <v>6</v>
      </c>
      <c r="D169" s="197" t="str">
        <f>IF('DADOS e Estimativa_old'!D42="","",'DADOS e Estimativa_old'!D42)</f>
        <v>unid.</v>
      </c>
      <c r="E169" s="198">
        <f>IF('DADOS e Estimativa_old'!E42&gt;0,IF(AND('DADOS e Estimativa_old'!$Z42&lt;='DADOS e Estimativa_old'!E42,'DADOS e Estimativa_old'!E42&lt;='DADOS e Estimativa_old'!$AA42),'DADOS e Estimativa_old'!E42,"excluído*"),"")</f>
        <v>2136.55</v>
      </c>
      <c r="F169" s="198" t="str">
        <f>IF('DADOS e Estimativa_old'!F42&gt;0,IF(AND('DADOS e Estimativa_old'!$Z42&lt;='DADOS e Estimativa_old'!F42,'DADOS e Estimativa_old'!F42&lt;='DADOS e Estimativa_old'!$AA42),'DADOS e Estimativa_old'!F42,"excluído*"),"")</f>
        <v>excluído*</v>
      </c>
      <c r="G169" s="198">
        <f>IF('DADOS e Estimativa_old'!G42&gt;0,IF(AND('DADOS e Estimativa_old'!$Z42&lt;='DADOS e Estimativa_old'!G42,'DADOS e Estimativa_old'!G42&lt;='DADOS e Estimativa_old'!$AA42),'DADOS e Estimativa_old'!G42,"excluído*"),"")</f>
        <v>2890</v>
      </c>
      <c r="H169" s="198">
        <f>IF('DADOS e Estimativa_old'!H42&gt;0,IF(AND('DADOS e Estimativa_old'!$Z42&lt;='DADOS e Estimativa_old'!H42,'DADOS e Estimativa_old'!H42&lt;='DADOS e Estimativa_old'!$AA42),'DADOS e Estimativa_old'!H42,"excluído*"),"")</f>
        <v>2989</v>
      </c>
      <c r="I169" s="198" t="str">
        <f>IF('DADOS e Estimativa_old'!I42&gt;0,IF(AND('DADOS e Estimativa_old'!$Z42&lt;='DADOS e Estimativa_old'!I42,'DADOS e Estimativa_old'!I42&lt;='DADOS e Estimativa_old'!$AA42),'DADOS e Estimativa_old'!I42,"excluído*"),"")</f>
        <v/>
      </c>
      <c r="J169" s="198">
        <f>IF('DADOS e Estimativa_old'!J42&gt;0,IF(AND('DADOS e Estimativa_old'!$Z42&lt;='DADOS e Estimativa_old'!J42,'DADOS e Estimativa_old'!J42&lt;='DADOS e Estimativa_old'!$AA42),'DADOS e Estimativa_old'!J42,"excluído*"),"")</f>
        <v>2457.11</v>
      </c>
      <c r="K169" s="198">
        <f>IF('DADOS e Estimativa_old'!K42&gt;0,IF(AND('DADOS e Estimativa_old'!$Z42&lt;='DADOS e Estimativa_old'!K42,'DADOS e Estimativa_old'!K42&lt;='DADOS e Estimativa_old'!$AA42),'DADOS e Estimativa_old'!K42,"excluído*"),"")</f>
        <v>2320</v>
      </c>
      <c r="L169" s="198" t="str">
        <f>IF('DADOS e Estimativa_old'!L42&gt;0,IF(AND('DADOS e Estimativa_old'!$Z42&lt;='DADOS e Estimativa_old'!L42,'DADOS e Estimativa_old'!L42&lt;='DADOS e Estimativa_old'!$AA42),'DADOS e Estimativa_old'!L42,"excluído*"),"")</f>
        <v/>
      </c>
      <c r="M169" s="198" t="str">
        <f>IF('DADOS e Estimativa_old'!M42&gt;0,IF(AND('DADOS e Estimativa_old'!$Z42&lt;='DADOS e Estimativa_old'!M42,'DADOS e Estimativa_old'!M42&lt;='DADOS e Estimativa_old'!$AA42),'DADOS e Estimativa_old'!M42,"excluído*"),"")</f>
        <v/>
      </c>
      <c r="N169" s="198" t="str">
        <f>IF('DADOS e Estimativa_old'!N42&gt;0,IF(AND('DADOS e Estimativa_old'!$Z42&lt;='DADOS e Estimativa_old'!N42,'DADOS e Estimativa_old'!N42&lt;='DADOS e Estimativa_old'!$AA42),'DADOS e Estimativa_old'!N42,"excluído*"),"")</f>
        <v/>
      </c>
      <c r="O169" s="198" t="str">
        <f>IF('DADOS e Estimativa_old'!O42&gt;0,IF(AND('DADOS e Estimativa_old'!$Z42&lt;='DADOS e Estimativa_old'!O42,'DADOS e Estimativa_old'!O42&lt;='DADOS e Estimativa_old'!$AA42),'DADOS e Estimativa_old'!O42,"excluído*"),"")</f>
        <v/>
      </c>
      <c r="P169" s="198" t="str">
        <f>IF('DADOS e Estimativa_old'!P42&gt;0,IF(AND('DADOS e Estimativa_old'!$Z42&lt;='DADOS e Estimativa_old'!P42,'DADOS e Estimativa_old'!P42&lt;='DADOS e Estimativa_old'!$AA42),'DADOS e Estimativa_old'!P42,"excluído*"),"")</f>
        <v/>
      </c>
      <c r="Q169" s="198" t="str">
        <f>IF('DADOS e Estimativa_old'!Q42&gt;0,IF(AND('DADOS e Estimativa_old'!$Z42&lt;='DADOS e Estimativa_old'!Q42,'DADOS e Estimativa_old'!Q42&lt;='DADOS e Estimativa_old'!$AA42),'DADOS e Estimativa_old'!Q42,"excluído*"),"")</f>
        <v/>
      </c>
      <c r="R169" s="198" t="str">
        <f>IF('DADOS e Estimativa_old'!R42&gt;0,IF(AND('DADOS e Estimativa_old'!$Z42&lt;='DADOS e Estimativa_old'!R42,'DADOS e Estimativa_old'!R42&lt;='DADOS e Estimativa_old'!$AA42),'DADOS e Estimativa_old'!R42,"excluído*"),"")</f>
        <v/>
      </c>
      <c r="S169" s="198" t="str">
        <f>IF('DADOS e Estimativa_old'!S42&gt;0,IF(AND('DADOS e Estimativa_old'!$Z42&lt;='DADOS e Estimativa_old'!S42,'DADOS e Estimativa_old'!S42&lt;='DADOS e Estimativa_old'!$AA42),'DADOS e Estimativa_old'!S42,"excluído*"),"")</f>
        <v/>
      </c>
      <c r="T169" s="198" t="str">
        <f>IF('DADOS e Estimativa_old'!T42&gt;0,IF(AND('DADOS e Estimativa_old'!$Z42&lt;='DADOS e Estimativa_old'!T42,'DADOS e Estimativa_old'!T42&lt;='DADOS e Estimativa_old'!$AA42),'DADOS e Estimativa_old'!T42,"excluído*"),"")</f>
        <v/>
      </c>
      <c r="U169" s="198" t="str">
        <f>IF('DADOS e Estimativa_old'!U42&gt;0,IF(AND('DADOS e Estimativa_old'!$Z42&lt;='DADOS e Estimativa_old'!U42,'DADOS e Estimativa_old'!U42&lt;='DADOS e Estimativa_old'!$AA42),'DADOS e Estimativa_old'!U42,"excluído*"),"")</f>
        <v/>
      </c>
      <c r="V169" s="198" t="str">
        <f>IF('DADOS e Estimativa_old'!V42&gt;0,IF(AND('DADOS e Estimativa_old'!$Z42&lt;='DADOS e Estimativa_old'!V42,'DADOS e Estimativa_old'!V42&lt;='DADOS e Estimativa_old'!$AA42),'DADOS e Estimativa_old'!V42,"excluído*"),"")</f>
        <v/>
      </c>
      <c r="W169" s="199" t="str">
        <f>IF('DADOS e Estimativa_old'!W42&gt;0,IF(AND('DADOS e Estimativa_old'!$Z42&lt;='DADOS e Estimativa_old'!W42,'DADOS e Estimativa_old'!W42&lt;='DADOS e Estimativa_old'!$AA42),'DADOS e Estimativa_old'!W42,"excluído*"),"")</f>
        <v/>
      </c>
      <c r="X169" s="177">
        <f t="shared" si="40"/>
        <v>2558.53</v>
      </c>
      <c r="Y169" s="167"/>
      <c r="Z169" s="210">
        <f t="shared" si="41"/>
        <v>15351.18</v>
      </c>
      <c r="AA169" s="142"/>
      <c r="AB169" s="169">
        <v>2488.0</v>
      </c>
      <c r="AC169" s="54">
        <f t="shared" si="42"/>
        <v>0.02834807074</v>
      </c>
      <c r="AD169" s="170">
        <v>3.0</v>
      </c>
    </row>
    <row r="170">
      <c r="A170" s="195" t="str">
        <f>IF('DADOS e Estimativa_old'!A43="","",'DADOS e Estimativa_old'!A43)</f>
        <v>3-34</v>
      </c>
      <c r="B170" s="196" t="str">
        <f>IF('DADOS e Estimativa_old'!B43="","",'DADOS e Estimativa_old'!B43)</f>
        <v>Instalação item 33</v>
      </c>
      <c r="C170" s="197">
        <f>IF('DADOS e Estimativa_old'!C43="","",'DADOS e Estimativa_old'!C43)</f>
        <v>6</v>
      </c>
      <c r="D170" s="197" t="str">
        <f>IF('DADOS e Estimativa_old'!D43="","",'DADOS e Estimativa_old'!D43)</f>
        <v>unid.</v>
      </c>
      <c r="E170" s="198">
        <f>IF('DADOS e Estimativa_old'!E43&gt;0,IF(AND('DADOS e Estimativa_old'!$Z43&lt;='DADOS e Estimativa_old'!E43,'DADOS e Estimativa_old'!E43&lt;='DADOS e Estimativa_old'!$AA43),'DADOS e Estimativa_old'!E43,"excluído*"),"")</f>
        <v>2123.52</v>
      </c>
      <c r="F170" s="198" t="str">
        <f>IF('DADOS e Estimativa_old'!F43&gt;0,IF(AND('DADOS e Estimativa_old'!$Z43&lt;='DADOS e Estimativa_old'!F43,'DADOS e Estimativa_old'!F43&lt;='DADOS e Estimativa_old'!$AA43),'DADOS e Estimativa_old'!F43,"excluído*"),"")</f>
        <v>excluído*</v>
      </c>
      <c r="G170" s="198" t="str">
        <f>IF('DADOS e Estimativa_old'!G43&gt;0,IF(AND('DADOS e Estimativa_old'!$Z43&lt;='DADOS e Estimativa_old'!G43,'DADOS e Estimativa_old'!G43&lt;='DADOS e Estimativa_old'!$AA43),'DADOS e Estimativa_old'!G43,"excluído*"),"")</f>
        <v/>
      </c>
      <c r="H170" s="198" t="str">
        <f>IF('DADOS e Estimativa_old'!H43&gt;0,IF(AND('DADOS e Estimativa_old'!$Z43&lt;='DADOS e Estimativa_old'!H43,'DADOS e Estimativa_old'!H43&lt;='DADOS e Estimativa_old'!$AA43),'DADOS e Estimativa_old'!H43,"excluído*"),"")</f>
        <v/>
      </c>
      <c r="I170" s="198" t="str">
        <f>IF('DADOS e Estimativa_old'!I43&gt;0,IF(AND('DADOS e Estimativa_old'!$Z43&lt;='DADOS e Estimativa_old'!I43,'DADOS e Estimativa_old'!I43&lt;='DADOS e Estimativa_old'!$AA43),'DADOS e Estimativa_old'!I43,"excluído*"),"")</f>
        <v/>
      </c>
      <c r="J170" s="198">
        <f>IF('DADOS e Estimativa_old'!J43&gt;0,IF(AND('DADOS e Estimativa_old'!$Z43&lt;='DADOS e Estimativa_old'!J43,'DADOS e Estimativa_old'!J43&lt;='DADOS e Estimativa_old'!$AA43),'DADOS e Estimativa_old'!J43,"excluído*"),"")</f>
        <v>750</v>
      </c>
      <c r="K170" s="198">
        <f>IF('DADOS e Estimativa_old'!K43&gt;0,IF(AND('DADOS e Estimativa_old'!$Z43&lt;='DADOS e Estimativa_old'!K43,'DADOS e Estimativa_old'!K43&lt;='DADOS e Estimativa_old'!$AA43),'DADOS e Estimativa_old'!K43,"excluído*"),"")</f>
        <v>835</v>
      </c>
      <c r="L170" s="198" t="str">
        <f>IF('DADOS e Estimativa_old'!L43&gt;0,IF(AND('DADOS e Estimativa_old'!$Z43&lt;='DADOS e Estimativa_old'!L43,'DADOS e Estimativa_old'!L43&lt;='DADOS e Estimativa_old'!$AA43),'DADOS e Estimativa_old'!L43,"excluído*"),"")</f>
        <v/>
      </c>
      <c r="M170" s="198" t="str">
        <f>IF('DADOS e Estimativa_old'!M43&gt;0,IF(AND('DADOS e Estimativa_old'!$Z43&lt;='DADOS e Estimativa_old'!M43,'DADOS e Estimativa_old'!M43&lt;='DADOS e Estimativa_old'!$AA43),'DADOS e Estimativa_old'!M43,"excluído*"),"")</f>
        <v/>
      </c>
      <c r="N170" s="198" t="str">
        <f>IF('DADOS e Estimativa_old'!N43&gt;0,IF(AND('DADOS e Estimativa_old'!$Z43&lt;='DADOS e Estimativa_old'!N43,'DADOS e Estimativa_old'!N43&lt;='DADOS e Estimativa_old'!$AA43),'DADOS e Estimativa_old'!N43,"excluído*"),"")</f>
        <v/>
      </c>
      <c r="O170" s="198" t="str">
        <f>IF('DADOS e Estimativa_old'!O43&gt;0,IF(AND('DADOS e Estimativa_old'!$Z43&lt;='DADOS e Estimativa_old'!O43,'DADOS e Estimativa_old'!O43&lt;='DADOS e Estimativa_old'!$AA43),'DADOS e Estimativa_old'!O43,"excluído*"),"")</f>
        <v/>
      </c>
      <c r="P170" s="198" t="str">
        <f>IF('DADOS e Estimativa_old'!P43&gt;0,IF(AND('DADOS e Estimativa_old'!$Z43&lt;='DADOS e Estimativa_old'!P43,'DADOS e Estimativa_old'!P43&lt;='DADOS e Estimativa_old'!$AA43),'DADOS e Estimativa_old'!P43,"excluído*"),"")</f>
        <v/>
      </c>
      <c r="Q170" s="198" t="str">
        <f>IF('DADOS e Estimativa_old'!Q43&gt;0,IF(AND('DADOS e Estimativa_old'!$Z43&lt;='DADOS e Estimativa_old'!Q43,'DADOS e Estimativa_old'!Q43&lt;='DADOS e Estimativa_old'!$AA43),'DADOS e Estimativa_old'!Q43,"excluído*"),"")</f>
        <v/>
      </c>
      <c r="R170" s="198" t="str">
        <f>IF('DADOS e Estimativa_old'!R43&gt;0,IF(AND('DADOS e Estimativa_old'!$Z43&lt;='DADOS e Estimativa_old'!R43,'DADOS e Estimativa_old'!R43&lt;='DADOS e Estimativa_old'!$AA43),'DADOS e Estimativa_old'!R43,"excluído*"),"")</f>
        <v/>
      </c>
      <c r="S170" s="198" t="str">
        <f>IF('DADOS e Estimativa_old'!S43&gt;0,IF(AND('DADOS e Estimativa_old'!$Z43&lt;='DADOS e Estimativa_old'!S43,'DADOS e Estimativa_old'!S43&lt;='DADOS e Estimativa_old'!$AA43),'DADOS e Estimativa_old'!S43,"excluído*"),"")</f>
        <v/>
      </c>
      <c r="T170" s="198" t="str">
        <f>IF('DADOS e Estimativa_old'!T43&gt;0,IF(AND('DADOS e Estimativa_old'!$Z43&lt;='DADOS e Estimativa_old'!T43,'DADOS e Estimativa_old'!T43&lt;='DADOS e Estimativa_old'!$AA43),'DADOS e Estimativa_old'!T43,"excluído*"),"")</f>
        <v/>
      </c>
      <c r="U170" s="198" t="str">
        <f>IF('DADOS e Estimativa_old'!U43&gt;0,IF(AND('DADOS e Estimativa_old'!$Z43&lt;='DADOS e Estimativa_old'!U43,'DADOS e Estimativa_old'!U43&lt;='DADOS e Estimativa_old'!$AA43),'DADOS e Estimativa_old'!U43,"excluído*"),"")</f>
        <v/>
      </c>
      <c r="V170" s="198" t="str">
        <f>IF('DADOS e Estimativa_old'!V43&gt;0,IF(AND('DADOS e Estimativa_old'!$Z43&lt;='DADOS e Estimativa_old'!V43,'DADOS e Estimativa_old'!V43&lt;='DADOS e Estimativa_old'!$AA43),'DADOS e Estimativa_old'!V43,"excluído*"),"")</f>
        <v/>
      </c>
      <c r="W170" s="199" t="str">
        <f>IF('DADOS e Estimativa_old'!W43&gt;0,IF(AND('DADOS e Estimativa_old'!$Z43&lt;='DADOS e Estimativa_old'!W43,'DADOS e Estimativa_old'!W43&lt;='DADOS e Estimativa_old'!$AA43),'DADOS e Estimativa_old'!W43,"excluído*"),"")</f>
        <v/>
      </c>
      <c r="X170" s="177">
        <f t="shared" si="40"/>
        <v>1236.17</v>
      </c>
      <c r="Y170" s="167"/>
      <c r="Z170" s="210">
        <f t="shared" si="41"/>
        <v>7417.02</v>
      </c>
      <c r="AA170" s="142"/>
      <c r="AB170" s="169">
        <v>600.0</v>
      </c>
      <c r="AC170" s="54">
        <f t="shared" si="42"/>
        <v>1.060283333</v>
      </c>
      <c r="AD170" s="170">
        <v>3.0</v>
      </c>
    </row>
    <row r="171">
      <c r="A171" s="189" t="str">
        <f>IF('DADOS e Estimativa_old'!A44="","",'DADOS e Estimativa_old'!A44)</f>
        <v>3-35</v>
      </c>
      <c r="B171" s="190" t="str">
        <f>IF('DADOS e Estimativa_old'!B44="","",'DADOS e Estimativa_old'!B44)</f>
        <v>Split Piso-Teto 22.000 a 24.000 BTU's</v>
      </c>
      <c r="C171" s="191">
        <f>IF('DADOS e Estimativa_old'!C44="","",'DADOS e Estimativa_old'!C44)</f>
        <v>6</v>
      </c>
      <c r="D171" s="191" t="str">
        <f>IF('DADOS e Estimativa_old'!D44="","",'DADOS e Estimativa_old'!D44)</f>
        <v>unid.</v>
      </c>
      <c r="E171" s="192">
        <f>IF('DADOS e Estimativa_old'!E44&gt;0,IF(AND('DADOS e Estimativa_old'!$Z44&lt;='DADOS e Estimativa_old'!E44,'DADOS e Estimativa_old'!E44&lt;='DADOS e Estimativa_old'!$AA44),'DADOS e Estimativa_old'!E44,"excluído*"),"")</f>
        <v>5685.61</v>
      </c>
      <c r="F171" s="192" t="str">
        <f>IF('DADOS e Estimativa_old'!F44&gt;0,IF(AND('DADOS e Estimativa_old'!$Z44&lt;='DADOS e Estimativa_old'!F44,'DADOS e Estimativa_old'!F44&lt;='DADOS e Estimativa_old'!$AA44),'DADOS e Estimativa_old'!F44,"excluído*"),"")</f>
        <v>excluído*</v>
      </c>
      <c r="G171" s="192">
        <f>IF('DADOS e Estimativa_old'!G44&gt;0,IF(AND('DADOS e Estimativa_old'!$Z44&lt;='DADOS e Estimativa_old'!G44,'DADOS e Estimativa_old'!G44&lt;='DADOS e Estimativa_old'!$AA44),'DADOS e Estimativa_old'!G44,"excluído*"),"")</f>
        <v>6450</v>
      </c>
      <c r="H171" s="192" t="str">
        <f>IF('DADOS e Estimativa_old'!H44&gt;0,IF(AND('DADOS e Estimativa_old'!$Z44&lt;='DADOS e Estimativa_old'!H44,'DADOS e Estimativa_old'!H44&lt;='DADOS e Estimativa_old'!$AA44),'DADOS e Estimativa_old'!H44,"excluído*"),"")</f>
        <v/>
      </c>
      <c r="I171" s="192" t="str">
        <f>IF('DADOS e Estimativa_old'!I44&gt;0,IF(AND('DADOS e Estimativa_old'!$Z44&lt;='DADOS e Estimativa_old'!I44,'DADOS e Estimativa_old'!I44&lt;='DADOS e Estimativa_old'!$AA44),'DADOS e Estimativa_old'!I44,"excluído*"),"")</f>
        <v/>
      </c>
      <c r="J171" s="192">
        <f>IF('DADOS e Estimativa_old'!J44&gt;0,IF(AND('DADOS e Estimativa_old'!$Z44&lt;='DADOS e Estimativa_old'!J44,'DADOS e Estimativa_old'!J44&lt;='DADOS e Estimativa_old'!$AA44),'DADOS e Estimativa_old'!J44,"excluído*"),"")</f>
        <v>7500</v>
      </c>
      <c r="K171" s="192" t="str">
        <f>IF('DADOS e Estimativa_old'!K44&gt;0,IF(AND('DADOS e Estimativa_old'!$Z44&lt;='DADOS e Estimativa_old'!K44,'DADOS e Estimativa_old'!K44&lt;='DADOS e Estimativa_old'!$AA44),'DADOS e Estimativa_old'!K44,"excluído*"),"")</f>
        <v>excluído*</v>
      </c>
      <c r="L171" s="192" t="str">
        <f>IF('DADOS e Estimativa_old'!L44&gt;0,IF(AND('DADOS e Estimativa_old'!$Z44&lt;='DADOS e Estimativa_old'!L44,'DADOS e Estimativa_old'!L44&lt;='DADOS e Estimativa_old'!$AA44),'DADOS e Estimativa_old'!L44,"excluído*"),"")</f>
        <v/>
      </c>
      <c r="M171" s="192" t="str">
        <f>IF('DADOS e Estimativa_old'!M44&gt;0,IF(AND('DADOS e Estimativa_old'!$Z44&lt;='DADOS e Estimativa_old'!M44,'DADOS e Estimativa_old'!M44&lt;='DADOS e Estimativa_old'!$AA44),'DADOS e Estimativa_old'!M44,"excluído*"),"")</f>
        <v/>
      </c>
      <c r="N171" s="192" t="str">
        <f>IF('DADOS e Estimativa_old'!N44&gt;0,IF(AND('DADOS e Estimativa_old'!$Z44&lt;='DADOS e Estimativa_old'!N44,'DADOS e Estimativa_old'!N44&lt;='DADOS e Estimativa_old'!$AA44),'DADOS e Estimativa_old'!N44,"excluído*"),"")</f>
        <v/>
      </c>
      <c r="O171" s="192" t="str">
        <f>IF('DADOS e Estimativa_old'!O44&gt;0,IF(AND('DADOS e Estimativa_old'!$Z44&lt;='DADOS e Estimativa_old'!O44,'DADOS e Estimativa_old'!O44&lt;='DADOS e Estimativa_old'!$AA44),'DADOS e Estimativa_old'!O44,"excluído*"),"")</f>
        <v/>
      </c>
      <c r="P171" s="192" t="str">
        <f>IF('DADOS e Estimativa_old'!P44&gt;0,IF(AND('DADOS e Estimativa_old'!$Z44&lt;='DADOS e Estimativa_old'!P44,'DADOS e Estimativa_old'!P44&lt;='DADOS e Estimativa_old'!$AA44),'DADOS e Estimativa_old'!P44,"excluído*"),"")</f>
        <v/>
      </c>
      <c r="Q171" s="192" t="str">
        <f>IF('DADOS e Estimativa_old'!Q44&gt;0,IF(AND('DADOS e Estimativa_old'!$Z44&lt;='DADOS e Estimativa_old'!Q44,'DADOS e Estimativa_old'!Q44&lt;='DADOS e Estimativa_old'!$AA44),'DADOS e Estimativa_old'!Q44,"excluído*"),"")</f>
        <v/>
      </c>
      <c r="R171" s="192" t="str">
        <f>IF('DADOS e Estimativa_old'!R44&gt;0,IF(AND('DADOS e Estimativa_old'!$Z44&lt;='DADOS e Estimativa_old'!R44,'DADOS e Estimativa_old'!R44&lt;='DADOS e Estimativa_old'!$AA44),'DADOS e Estimativa_old'!R44,"excluído*"),"")</f>
        <v/>
      </c>
      <c r="S171" s="192" t="str">
        <f>IF('DADOS e Estimativa_old'!S44&gt;0,IF(AND('DADOS e Estimativa_old'!$Z44&lt;='DADOS e Estimativa_old'!S44,'DADOS e Estimativa_old'!S44&lt;='DADOS e Estimativa_old'!$AA44),'DADOS e Estimativa_old'!S44,"excluído*"),"")</f>
        <v/>
      </c>
      <c r="T171" s="192" t="str">
        <f>IF('DADOS e Estimativa_old'!T44&gt;0,IF(AND('DADOS e Estimativa_old'!$Z44&lt;='DADOS e Estimativa_old'!T44,'DADOS e Estimativa_old'!T44&lt;='DADOS e Estimativa_old'!$AA44),'DADOS e Estimativa_old'!T44,"excluído*"),"")</f>
        <v/>
      </c>
      <c r="U171" s="192" t="str">
        <f>IF('DADOS e Estimativa_old'!U44&gt;0,IF(AND('DADOS e Estimativa_old'!$Z44&lt;='DADOS e Estimativa_old'!U44,'DADOS e Estimativa_old'!U44&lt;='DADOS e Estimativa_old'!$AA44),'DADOS e Estimativa_old'!U44,"excluído*"),"")</f>
        <v/>
      </c>
      <c r="V171" s="192" t="str">
        <f>IF('DADOS e Estimativa_old'!V44&gt;0,IF(AND('DADOS e Estimativa_old'!$Z44&lt;='DADOS e Estimativa_old'!V44,'DADOS e Estimativa_old'!V44&lt;='DADOS e Estimativa_old'!$AA44),'DADOS e Estimativa_old'!V44,"excluído*"),"")</f>
        <v/>
      </c>
      <c r="W171" s="193" t="str">
        <f>IF('DADOS e Estimativa_old'!W44&gt;0,IF(AND('DADOS e Estimativa_old'!$Z44&lt;='DADOS e Estimativa_old'!W44,'DADOS e Estimativa_old'!W44&lt;='DADOS e Estimativa_old'!$AA44),'DADOS e Estimativa_old'!W44,"excluído*"),"")</f>
        <v/>
      </c>
      <c r="X171" s="166">
        <f t="shared" si="40"/>
        <v>6545.2</v>
      </c>
      <c r="Y171" s="167"/>
      <c r="Z171" s="209">
        <f t="shared" si="41"/>
        <v>39271.2</v>
      </c>
      <c r="AA171" s="167"/>
      <c r="AB171" s="169">
        <v>6539.0</v>
      </c>
      <c r="AC171" s="54">
        <f t="shared" si="42"/>
        <v>0.0009481572106</v>
      </c>
      <c r="AD171" s="170">
        <v>3.0</v>
      </c>
    </row>
    <row r="172">
      <c r="A172" s="189" t="str">
        <f>IF('DADOS e Estimativa_old'!A45="","",'DADOS e Estimativa_old'!A45)</f>
        <v>3-36</v>
      </c>
      <c r="B172" s="190" t="str">
        <f>IF('DADOS e Estimativa_old'!B45="","",'DADOS e Estimativa_old'!B45)</f>
        <v>Instalação item 35</v>
      </c>
      <c r="C172" s="191">
        <f>IF('DADOS e Estimativa_old'!C45="","",'DADOS e Estimativa_old'!C45)</f>
        <v>6</v>
      </c>
      <c r="D172" s="191" t="str">
        <f>IF('DADOS e Estimativa_old'!D45="","",'DADOS e Estimativa_old'!D45)</f>
        <v>unid.</v>
      </c>
      <c r="E172" s="192">
        <f>IF('DADOS e Estimativa_old'!E45&gt;0,IF(AND('DADOS e Estimativa_old'!$Z45&lt;='DADOS e Estimativa_old'!E45,'DADOS e Estimativa_old'!E45&lt;='DADOS e Estimativa_old'!$AA45),'DADOS e Estimativa_old'!E45,"excluído*"),"")</f>
        <v>2473.52</v>
      </c>
      <c r="F172" s="192" t="str">
        <f>IF('DADOS e Estimativa_old'!F45&gt;0,IF(AND('DADOS e Estimativa_old'!$Z45&lt;='DADOS e Estimativa_old'!F45,'DADOS e Estimativa_old'!F45&lt;='DADOS e Estimativa_old'!$AA45),'DADOS e Estimativa_old'!F45,"excluído*"),"")</f>
        <v>excluído*</v>
      </c>
      <c r="G172" s="192" t="str">
        <f>IF('DADOS e Estimativa_old'!G45&gt;0,IF(AND('DADOS e Estimativa_old'!$Z45&lt;='DADOS e Estimativa_old'!G45,'DADOS e Estimativa_old'!G45&lt;='DADOS e Estimativa_old'!$AA45),'DADOS e Estimativa_old'!G45,"excluído*"),"")</f>
        <v/>
      </c>
      <c r="H172" s="192" t="str">
        <f>IF('DADOS e Estimativa_old'!H45&gt;0,IF(AND('DADOS e Estimativa_old'!$Z45&lt;='DADOS e Estimativa_old'!H45,'DADOS e Estimativa_old'!H45&lt;='DADOS e Estimativa_old'!$AA45),'DADOS e Estimativa_old'!H45,"excluído*"),"")</f>
        <v/>
      </c>
      <c r="I172" s="192" t="str">
        <f>IF('DADOS e Estimativa_old'!I45&gt;0,IF(AND('DADOS e Estimativa_old'!$Z45&lt;='DADOS e Estimativa_old'!I45,'DADOS e Estimativa_old'!I45&lt;='DADOS e Estimativa_old'!$AA45),'DADOS e Estimativa_old'!I45,"excluído*"),"")</f>
        <v/>
      </c>
      <c r="J172" s="192" t="str">
        <f>IF('DADOS e Estimativa_old'!J45&gt;0,IF(AND('DADOS e Estimativa_old'!$Z45&lt;='DADOS e Estimativa_old'!J45,'DADOS e Estimativa_old'!J45&lt;='DADOS e Estimativa_old'!$AA45),'DADOS e Estimativa_old'!J45,"excluído*"),"")</f>
        <v/>
      </c>
      <c r="K172" s="192">
        <f>IF('DADOS e Estimativa_old'!K45&gt;0,IF(AND('DADOS e Estimativa_old'!$Z45&lt;='DADOS e Estimativa_old'!K45,'DADOS e Estimativa_old'!K45&lt;='DADOS e Estimativa_old'!$AA45),'DADOS e Estimativa_old'!K45,"excluído*"),"")</f>
        <v>1131</v>
      </c>
      <c r="L172" s="192" t="str">
        <f>IF('DADOS e Estimativa_old'!L45&gt;0,IF(AND('DADOS e Estimativa_old'!$Z45&lt;='DADOS e Estimativa_old'!L45,'DADOS e Estimativa_old'!L45&lt;='DADOS e Estimativa_old'!$AA45),'DADOS e Estimativa_old'!L45,"excluído*"),"")</f>
        <v/>
      </c>
      <c r="M172" s="192" t="str">
        <f>IF('DADOS e Estimativa_old'!M45&gt;0,IF(AND('DADOS e Estimativa_old'!$Z45&lt;='DADOS e Estimativa_old'!M45,'DADOS e Estimativa_old'!M45&lt;='DADOS e Estimativa_old'!$AA45),'DADOS e Estimativa_old'!M45,"excluído*"),"")</f>
        <v/>
      </c>
      <c r="N172" s="192" t="str">
        <f>IF('DADOS e Estimativa_old'!N45&gt;0,IF(AND('DADOS e Estimativa_old'!$Z45&lt;='DADOS e Estimativa_old'!N45,'DADOS e Estimativa_old'!N45&lt;='DADOS e Estimativa_old'!$AA45),'DADOS e Estimativa_old'!N45,"excluído*"),"")</f>
        <v/>
      </c>
      <c r="O172" s="192" t="str">
        <f>IF('DADOS e Estimativa_old'!O45&gt;0,IF(AND('DADOS e Estimativa_old'!$Z45&lt;='DADOS e Estimativa_old'!O45,'DADOS e Estimativa_old'!O45&lt;='DADOS e Estimativa_old'!$AA45),'DADOS e Estimativa_old'!O45,"excluído*"),"")</f>
        <v/>
      </c>
      <c r="P172" s="192" t="str">
        <f>IF('DADOS e Estimativa_old'!P45&gt;0,IF(AND('DADOS e Estimativa_old'!$Z45&lt;='DADOS e Estimativa_old'!P45,'DADOS e Estimativa_old'!P45&lt;='DADOS e Estimativa_old'!$AA45),'DADOS e Estimativa_old'!P45,"excluído*"),"")</f>
        <v/>
      </c>
      <c r="Q172" s="192" t="str">
        <f>IF('DADOS e Estimativa_old'!Q45&gt;0,IF(AND('DADOS e Estimativa_old'!$Z45&lt;='DADOS e Estimativa_old'!Q45,'DADOS e Estimativa_old'!Q45&lt;='DADOS e Estimativa_old'!$AA45),'DADOS e Estimativa_old'!Q45,"excluído*"),"")</f>
        <v/>
      </c>
      <c r="R172" s="192" t="str">
        <f>IF('DADOS e Estimativa_old'!R45&gt;0,IF(AND('DADOS e Estimativa_old'!$Z45&lt;='DADOS e Estimativa_old'!R45,'DADOS e Estimativa_old'!R45&lt;='DADOS e Estimativa_old'!$AA45),'DADOS e Estimativa_old'!R45,"excluído*"),"")</f>
        <v/>
      </c>
      <c r="S172" s="192" t="str">
        <f>IF('DADOS e Estimativa_old'!S45&gt;0,IF(AND('DADOS e Estimativa_old'!$Z45&lt;='DADOS e Estimativa_old'!S45,'DADOS e Estimativa_old'!S45&lt;='DADOS e Estimativa_old'!$AA45),'DADOS e Estimativa_old'!S45,"excluído*"),"")</f>
        <v/>
      </c>
      <c r="T172" s="192" t="str">
        <f>IF('DADOS e Estimativa_old'!T45&gt;0,IF(AND('DADOS e Estimativa_old'!$Z45&lt;='DADOS e Estimativa_old'!T45,'DADOS e Estimativa_old'!T45&lt;='DADOS e Estimativa_old'!$AA45),'DADOS e Estimativa_old'!T45,"excluído*"),"")</f>
        <v/>
      </c>
      <c r="U172" s="192" t="str">
        <f>IF('DADOS e Estimativa_old'!U45&gt;0,IF(AND('DADOS e Estimativa_old'!$Z45&lt;='DADOS e Estimativa_old'!U45,'DADOS e Estimativa_old'!U45&lt;='DADOS e Estimativa_old'!$AA45),'DADOS e Estimativa_old'!U45,"excluído*"),"")</f>
        <v/>
      </c>
      <c r="V172" s="192" t="str">
        <f>IF('DADOS e Estimativa_old'!V45&gt;0,IF(AND('DADOS e Estimativa_old'!$Z45&lt;='DADOS e Estimativa_old'!V45,'DADOS e Estimativa_old'!V45&lt;='DADOS e Estimativa_old'!$AA45),'DADOS e Estimativa_old'!V45,"excluído*"),"")</f>
        <v/>
      </c>
      <c r="W172" s="193" t="str">
        <f>IF('DADOS e Estimativa_old'!W45&gt;0,IF(AND('DADOS e Estimativa_old'!$Z45&lt;='DADOS e Estimativa_old'!W45,'DADOS e Estimativa_old'!W45&lt;='DADOS e Estimativa_old'!$AA45),'DADOS e Estimativa_old'!W45,"excluído*"),"")</f>
        <v/>
      </c>
      <c r="X172" s="166">
        <f t="shared" si="40"/>
        <v>1802.26</v>
      </c>
      <c r="Y172" s="167"/>
      <c r="Z172" s="209">
        <f t="shared" si="41"/>
        <v>10813.56</v>
      </c>
      <c r="AA172" s="167"/>
      <c r="AB172" s="169">
        <v>2150.0</v>
      </c>
      <c r="AC172" s="54">
        <f t="shared" si="42"/>
        <v>-0.1617395349</v>
      </c>
      <c r="AD172" s="170">
        <v>3.0</v>
      </c>
    </row>
    <row r="173">
      <c r="A173" s="195" t="str">
        <f>IF('DADOS e Estimativa_old'!A46="","",'DADOS e Estimativa_old'!A46)</f>
        <v>3-37</v>
      </c>
      <c r="B173" s="196" t="str">
        <f>IF('DADOS e Estimativa_old'!B46="","",'DADOS e Estimativa_old'!B46)</f>
        <v>Split Piso-Teto 28.000 a 30.000 BTU's</v>
      </c>
      <c r="C173" s="197">
        <f>IF('DADOS e Estimativa_old'!C46="","",'DADOS e Estimativa_old'!C46)</f>
        <v>5</v>
      </c>
      <c r="D173" s="197" t="str">
        <f>IF('DADOS e Estimativa_old'!D46="","",'DADOS e Estimativa_old'!D46)</f>
        <v>unid.</v>
      </c>
      <c r="E173" s="198">
        <f>IF('DADOS e Estimativa_old'!E46&gt;0,IF(AND('DADOS e Estimativa_old'!$Z46&lt;='DADOS e Estimativa_old'!E46,'DADOS e Estimativa_old'!E46&lt;='DADOS e Estimativa_old'!$AA46),'DADOS e Estimativa_old'!E46,"excluído*"),"")</f>
        <v>6459.05</v>
      </c>
      <c r="F173" s="198" t="str">
        <f>IF('DADOS e Estimativa_old'!F46&gt;0,IF(AND('DADOS e Estimativa_old'!$Z46&lt;='DADOS e Estimativa_old'!F46,'DADOS e Estimativa_old'!F46&lt;='DADOS e Estimativa_old'!$AA46),'DADOS e Estimativa_old'!F46,"excluído*"),"")</f>
        <v>excluído*</v>
      </c>
      <c r="G173" s="198">
        <f>IF('DADOS e Estimativa_old'!G46&gt;0,IF(AND('DADOS e Estimativa_old'!$Z46&lt;='DADOS e Estimativa_old'!G46,'DADOS e Estimativa_old'!G46&lt;='DADOS e Estimativa_old'!$AA46),'DADOS e Estimativa_old'!G46,"excluído*"),"")</f>
        <v>7650</v>
      </c>
      <c r="H173" s="198">
        <f>IF('DADOS e Estimativa_old'!H46&gt;0,IF(AND('DADOS e Estimativa_old'!$Z46&lt;='DADOS e Estimativa_old'!H46,'DADOS e Estimativa_old'!H46&lt;='DADOS e Estimativa_old'!$AA46),'DADOS e Estimativa_old'!H46,"excluído*"),"")</f>
        <v>8299</v>
      </c>
      <c r="I173" s="198" t="str">
        <f>IF('DADOS e Estimativa_old'!I46&gt;0,IF(AND('DADOS e Estimativa_old'!$Z46&lt;='DADOS e Estimativa_old'!I46,'DADOS e Estimativa_old'!I46&lt;='DADOS e Estimativa_old'!$AA46),'DADOS e Estimativa_old'!I46,"excluído*"),"")</f>
        <v/>
      </c>
      <c r="J173" s="198" t="str">
        <f>IF('DADOS e Estimativa_old'!J46&gt;0,IF(AND('DADOS e Estimativa_old'!$Z46&lt;='DADOS e Estimativa_old'!J46,'DADOS e Estimativa_old'!J46&lt;='DADOS e Estimativa_old'!$AA46),'DADOS e Estimativa_old'!J46,"excluído*"),"")</f>
        <v>excluído*</v>
      </c>
      <c r="K173" s="198" t="str">
        <f>IF('DADOS e Estimativa_old'!K46&gt;0,IF(AND('DADOS e Estimativa_old'!$Z46&lt;='DADOS e Estimativa_old'!K46,'DADOS e Estimativa_old'!K46&lt;='DADOS e Estimativa_old'!$AA46),'DADOS e Estimativa_old'!K46,"excluído*"),"")</f>
        <v/>
      </c>
      <c r="L173" s="198" t="str">
        <f>IF('DADOS e Estimativa_old'!L46&gt;0,IF(AND('DADOS e Estimativa_old'!$Z46&lt;='DADOS e Estimativa_old'!L46,'DADOS e Estimativa_old'!L46&lt;='DADOS e Estimativa_old'!$AA46),'DADOS e Estimativa_old'!L46,"excluído*"),"")</f>
        <v/>
      </c>
      <c r="M173" s="198" t="str">
        <f>IF('DADOS e Estimativa_old'!M46&gt;0,IF(AND('DADOS e Estimativa_old'!$Z46&lt;='DADOS e Estimativa_old'!M46,'DADOS e Estimativa_old'!M46&lt;='DADOS e Estimativa_old'!$AA46),'DADOS e Estimativa_old'!M46,"excluído*"),"")</f>
        <v/>
      </c>
      <c r="N173" s="198" t="str">
        <f>IF('DADOS e Estimativa_old'!N46&gt;0,IF(AND('DADOS e Estimativa_old'!$Z46&lt;='DADOS e Estimativa_old'!N46,'DADOS e Estimativa_old'!N46&lt;='DADOS e Estimativa_old'!$AA46),'DADOS e Estimativa_old'!N46,"excluído*"),"")</f>
        <v/>
      </c>
      <c r="O173" s="198" t="str">
        <f>IF('DADOS e Estimativa_old'!O46&gt;0,IF(AND('DADOS e Estimativa_old'!$Z46&lt;='DADOS e Estimativa_old'!O46,'DADOS e Estimativa_old'!O46&lt;='DADOS e Estimativa_old'!$AA46),'DADOS e Estimativa_old'!O46,"excluído*"),"")</f>
        <v/>
      </c>
      <c r="P173" s="198" t="str">
        <f>IF('DADOS e Estimativa_old'!P46&gt;0,IF(AND('DADOS e Estimativa_old'!$Z46&lt;='DADOS e Estimativa_old'!P46,'DADOS e Estimativa_old'!P46&lt;='DADOS e Estimativa_old'!$AA46),'DADOS e Estimativa_old'!P46,"excluído*"),"")</f>
        <v/>
      </c>
      <c r="Q173" s="198" t="str">
        <f>IF('DADOS e Estimativa_old'!Q46&gt;0,IF(AND('DADOS e Estimativa_old'!$Z46&lt;='DADOS e Estimativa_old'!Q46,'DADOS e Estimativa_old'!Q46&lt;='DADOS e Estimativa_old'!$AA46),'DADOS e Estimativa_old'!Q46,"excluído*"),"")</f>
        <v/>
      </c>
      <c r="R173" s="198" t="str">
        <f>IF('DADOS e Estimativa_old'!R46&gt;0,IF(AND('DADOS e Estimativa_old'!$Z46&lt;='DADOS e Estimativa_old'!R46,'DADOS e Estimativa_old'!R46&lt;='DADOS e Estimativa_old'!$AA46),'DADOS e Estimativa_old'!R46,"excluído*"),"")</f>
        <v/>
      </c>
      <c r="S173" s="198" t="str">
        <f>IF('DADOS e Estimativa_old'!S46&gt;0,IF(AND('DADOS e Estimativa_old'!$Z46&lt;='DADOS e Estimativa_old'!S46,'DADOS e Estimativa_old'!S46&lt;='DADOS e Estimativa_old'!$AA46),'DADOS e Estimativa_old'!S46,"excluído*"),"")</f>
        <v/>
      </c>
      <c r="T173" s="198" t="str">
        <f>IF('DADOS e Estimativa_old'!T46&gt;0,IF(AND('DADOS e Estimativa_old'!$Z46&lt;='DADOS e Estimativa_old'!T46,'DADOS e Estimativa_old'!T46&lt;='DADOS e Estimativa_old'!$AA46),'DADOS e Estimativa_old'!T46,"excluído*"),"")</f>
        <v/>
      </c>
      <c r="U173" s="198" t="str">
        <f>IF('DADOS e Estimativa_old'!U46&gt;0,IF(AND('DADOS e Estimativa_old'!$Z46&lt;='DADOS e Estimativa_old'!U46,'DADOS e Estimativa_old'!U46&lt;='DADOS e Estimativa_old'!$AA46),'DADOS e Estimativa_old'!U46,"excluído*"),"")</f>
        <v/>
      </c>
      <c r="V173" s="198" t="str">
        <f>IF('DADOS e Estimativa_old'!V46&gt;0,IF(AND('DADOS e Estimativa_old'!$Z46&lt;='DADOS e Estimativa_old'!V46,'DADOS e Estimativa_old'!V46&lt;='DADOS e Estimativa_old'!$AA46),'DADOS e Estimativa_old'!V46,"excluído*"),"")</f>
        <v/>
      </c>
      <c r="W173" s="199" t="str">
        <f>IF('DADOS e Estimativa_old'!W46&gt;0,IF(AND('DADOS e Estimativa_old'!$Z46&lt;='DADOS e Estimativa_old'!W46,'DADOS e Estimativa_old'!W46&lt;='DADOS e Estimativa_old'!$AA46),'DADOS e Estimativa_old'!W46,"excluído*"),"")</f>
        <v/>
      </c>
      <c r="X173" s="177">
        <f t="shared" si="40"/>
        <v>7469.35</v>
      </c>
      <c r="Y173" s="167"/>
      <c r="Z173" s="210">
        <f t="shared" si="41"/>
        <v>37346.75</v>
      </c>
      <c r="AA173" s="142"/>
      <c r="AB173" s="169">
        <v>8085.0</v>
      </c>
      <c r="AC173" s="54">
        <f t="shared" si="42"/>
        <v>-0.07614718615</v>
      </c>
      <c r="AD173" s="170">
        <v>3.0</v>
      </c>
    </row>
    <row r="174">
      <c r="A174" s="195" t="str">
        <f>IF('DADOS e Estimativa_old'!A47="","",'DADOS e Estimativa_old'!A47)</f>
        <v>3-38</v>
      </c>
      <c r="B174" s="196" t="str">
        <f>IF('DADOS e Estimativa_old'!B47="","",'DADOS e Estimativa_old'!B47)</f>
        <v>Instalação item 37</v>
      </c>
      <c r="C174" s="197">
        <f>IF('DADOS e Estimativa_old'!C47="","",'DADOS e Estimativa_old'!C47)</f>
        <v>5</v>
      </c>
      <c r="D174" s="197" t="str">
        <f>IF('DADOS e Estimativa_old'!D47="","",'DADOS e Estimativa_old'!D47)</f>
        <v>unid.</v>
      </c>
      <c r="E174" s="198">
        <f>IF('DADOS e Estimativa_old'!E47&gt;0,IF(AND('DADOS e Estimativa_old'!$Z47&lt;='DADOS e Estimativa_old'!E47,'DADOS e Estimativa_old'!E47&lt;='DADOS e Estimativa_old'!$AA47),'DADOS e Estimativa_old'!E47,"excluído*"),"")</f>
        <v>2473.52</v>
      </c>
      <c r="F174" s="198" t="str">
        <f>IF('DADOS e Estimativa_old'!F47&gt;0,IF(AND('DADOS e Estimativa_old'!$Z47&lt;='DADOS e Estimativa_old'!F47,'DADOS e Estimativa_old'!F47&lt;='DADOS e Estimativa_old'!$AA47),'DADOS e Estimativa_old'!F47,"excluído*"),"")</f>
        <v>excluído*</v>
      </c>
      <c r="G174" s="198" t="str">
        <f>IF('DADOS e Estimativa_old'!G47&gt;0,IF(AND('DADOS e Estimativa_old'!$Z47&lt;='DADOS e Estimativa_old'!G47,'DADOS e Estimativa_old'!G47&lt;='DADOS e Estimativa_old'!$AA47),'DADOS e Estimativa_old'!G47,"excluído*"),"")</f>
        <v/>
      </c>
      <c r="H174" s="198" t="str">
        <f>IF('DADOS e Estimativa_old'!H47&gt;0,IF(AND('DADOS e Estimativa_old'!$Z47&lt;='DADOS e Estimativa_old'!H47,'DADOS e Estimativa_old'!H47&lt;='DADOS e Estimativa_old'!$AA47),'DADOS e Estimativa_old'!H47,"excluído*"),"")</f>
        <v/>
      </c>
      <c r="I174" s="198" t="str">
        <f>IF('DADOS e Estimativa_old'!I47&gt;0,IF(AND('DADOS e Estimativa_old'!$Z47&lt;='DADOS e Estimativa_old'!I47,'DADOS e Estimativa_old'!I47&lt;='DADOS e Estimativa_old'!$AA47),'DADOS e Estimativa_old'!I47,"excluído*"),"")</f>
        <v/>
      </c>
      <c r="J174" s="198">
        <f>IF('DADOS e Estimativa_old'!J47&gt;0,IF(AND('DADOS e Estimativa_old'!$Z47&lt;='DADOS e Estimativa_old'!J47,'DADOS e Estimativa_old'!J47&lt;='DADOS e Estimativa_old'!$AA47),'DADOS e Estimativa_old'!J47,"excluído*"),"")</f>
        <v>1160</v>
      </c>
      <c r="K174" s="198">
        <f>IF('DADOS e Estimativa_old'!K47&gt;0,IF(AND('DADOS e Estimativa_old'!$Z47&lt;='DADOS e Estimativa_old'!K47,'DADOS e Estimativa_old'!K47&lt;='DADOS e Estimativa_old'!$AA47),'DADOS e Estimativa_old'!K47,"excluído*"),"")</f>
        <v>1131</v>
      </c>
      <c r="L174" s="198" t="str">
        <f>IF('DADOS e Estimativa_old'!L47&gt;0,IF(AND('DADOS e Estimativa_old'!$Z47&lt;='DADOS e Estimativa_old'!L47,'DADOS e Estimativa_old'!L47&lt;='DADOS e Estimativa_old'!$AA47),'DADOS e Estimativa_old'!L47,"excluído*"),"")</f>
        <v/>
      </c>
      <c r="M174" s="198" t="str">
        <f>IF('DADOS e Estimativa_old'!M47&gt;0,IF(AND('DADOS e Estimativa_old'!$Z47&lt;='DADOS e Estimativa_old'!M47,'DADOS e Estimativa_old'!M47&lt;='DADOS e Estimativa_old'!$AA47),'DADOS e Estimativa_old'!M47,"excluído*"),"")</f>
        <v/>
      </c>
      <c r="N174" s="198" t="str">
        <f>IF('DADOS e Estimativa_old'!N47&gt;0,IF(AND('DADOS e Estimativa_old'!$Z47&lt;='DADOS e Estimativa_old'!N47,'DADOS e Estimativa_old'!N47&lt;='DADOS e Estimativa_old'!$AA47),'DADOS e Estimativa_old'!N47,"excluído*"),"")</f>
        <v/>
      </c>
      <c r="O174" s="198" t="str">
        <f>IF('DADOS e Estimativa_old'!O47&gt;0,IF(AND('DADOS e Estimativa_old'!$Z47&lt;='DADOS e Estimativa_old'!O47,'DADOS e Estimativa_old'!O47&lt;='DADOS e Estimativa_old'!$AA47),'DADOS e Estimativa_old'!O47,"excluído*"),"")</f>
        <v/>
      </c>
      <c r="P174" s="198" t="str">
        <f>IF('DADOS e Estimativa_old'!P47&gt;0,IF(AND('DADOS e Estimativa_old'!$Z47&lt;='DADOS e Estimativa_old'!P47,'DADOS e Estimativa_old'!P47&lt;='DADOS e Estimativa_old'!$AA47),'DADOS e Estimativa_old'!P47,"excluído*"),"")</f>
        <v/>
      </c>
      <c r="Q174" s="198" t="str">
        <f>IF('DADOS e Estimativa_old'!Q47&gt;0,IF(AND('DADOS e Estimativa_old'!$Z47&lt;='DADOS e Estimativa_old'!Q47,'DADOS e Estimativa_old'!Q47&lt;='DADOS e Estimativa_old'!$AA47),'DADOS e Estimativa_old'!Q47,"excluído*"),"")</f>
        <v/>
      </c>
      <c r="R174" s="198" t="str">
        <f>IF('DADOS e Estimativa_old'!R47&gt;0,IF(AND('DADOS e Estimativa_old'!$Z47&lt;='DADOS e Estimativa_old'!R47,'DADOS e Estimativa_old'!R47&lt;='DADOS e Estimativa_old'!$AA47),'DADOS e Estimativa_old'!R47,"excluído*"),"")</f>
        <v/>
      </c>
      <c r="S174" s="198" t="str">
        <f>IF('DADOS e Estimativa_old'!S47&gt;0,IF(AND('DADOS e Estimativa_old'!$Z47&lt;='DADOS e Estimativa_old'!S47,'DADOS e Estimativa_old'!S47&lt;='DADOS e Estimativa_old'!$AA47),'DADOS e Estimativa_old'!S47,"excluído*"),"")</f>
        <v/>
      </c>
      <c r="T174" s="198" t="str">
        <f>IF('DADOS e Estimativa_old'!T47&gt;0,IF(AND('DADOS e Estimativa_old'!$Z47&lt;='DADOS e Estimativa_old'!T47,'DADOS e Estimativa_old'!T47&lt;='DADOS e Estimativa_old'!$AA47),'DADOS e Estimativa_old'!T47,"excluído*"),"")</f>
        <v/>
      </c>
      <c r="U174" s="198" t="str">
        <f>IF('DADOS e Estimativa_old'!U47&gt;0,IF(AND('DADOS e Estimativa_old'!$Z47&lt;='DADOS e Estimativa_old'!U47,'DADOS e Estimativa_old'!U47&lt;='DADOS e Estimativa_old'!$AA47),'DADOS e Estimativa_old'!U47,"excluído*"),"")</f>
        <v/>
      </c>
      <c r="V174" s="198" t="str">
        <f>IF('DADOS e Estimativa_old'!V47&gt;0,IF(AND('DADOS e Estimativa_old'!$Z47&lt;='DADOS e Estimativa_old'!V47,'DADOS e Estimativa_old'!V47&lt;='DADOS e Estimativa_old'!$AA47),'DADOS e Estimativa_old'!V47,"excluído*"),"")</f>
        <v/>
      </c>
      <c r="W174" s="199" t="str">
        <f>IF('DADOS e Estimativa_old'!W47&gt;0,IF(AND('DADOS e Estimativa_old'!$Z47&lt;='DADOS e Estimativa_old'!W47,'DADOS e Estimativa_old'!W47&lt;='DADOS e Estimativa_old'!$AA47),'DADOS e Estimativa_old'!W47,"excluído*"),"")</f>
        <v/>
      </c>
      <c r="X174" s="177">
        <f t="shared" si="40"/>
        <v>1588.17</v>
      </c>
      <c r="Y174" s="167"/>
      <c r="Z174" s="210">
        <f t="shared" si="41"/>
        <v>7940.85</v>
      </c>
      <c r="AA174" s="142"/>
      <c r="AB174" s="169">
        <v>2680.0</v>
      </c>
      <c r="AC174" s="54">
        <f t="shared" si="42"/>
        <v>-0.4073992537</v>
      </c>
      <c r="AD174" s="170">
        <v>3.0</v>
      </c>
    </row>
    <row r="175">
      <c r="A175" s="189" t="str">
        <f>IF('DADOS e Estimativa_old'!A48="","",'DADOS e Estimativa_old'!A48)</f>
        <v>3-39</v>
      </c>
      <c r="B175" s="190" t="str">
        <f>IF('DADOS e Estimativa_old'!B48="","",'DADOS e Estimativa_old'!B48)</f>
        <v>Split Piso-Teto 33.000 a 36.000 BTU's</v>
      </c>
      <c r="C175" s="191">
        <f>IF('DADOS e Estimativa_old'!C48="","",'DADOS e Estimativa_old'!C48)</f>
        <v>2</v>
      </c>
      <c r="D175" s="191" t="str">
        <f>IF('DADOS e Estimativa_old'!D48="","",'DADOS e Estimativa_old'!D48)</f>
        <v>unid.</v>
      </c>
      <c r="E175" s="192">
        <f>IF('DADOS e Estimativa_old'!E48&gt;0,IF(AND('DADOS e Estimativa_old'!$Z48&lt;='DADOS e Estimativa_old'!E48,'DADOS e Estimativa_old'!E48&lt;='DADOS e Estimativa_old'!$AA48),'DADOS e Estimativa_old'!E48,"excluído*"),"")</f>
        <v>7276</v>
      </c>
      <c r="F175" s="192" t="str">
        <f>IF('DADOS e Estimativa_old'!F48&gt;0,IF(AND('DADOS e Estimativa_old'!$Z48&lt;='DADOS e Estimativa_old'!F48,'DADOS e Estimativa_old'!F48&lt;='DADOS e Estimativa_old'!$AA48),'DADOS e Estimativa_old'!F48,"excluído*"),"")</f>
        <v>excluído*</v>
      </c>
      <c r="G175" s="192">
        <f>IF('DADOS e Estimativa_old'!G48&gt;0,IF(AND('DADOS e Estimativa_old'!$Z48&lt;='DADOS e Estimativa_old'!G48,'DADOS e Estimativa_old'!G48&lt;='DADOS e Estimativa_old'!$AA48),'DADOS e Estimativa_old'!G48,"excluído*"),"")</f>
        <v>7590</v>
      </c>
      <c r="H175" s="192">
        <f>IF('DADOS e Estimativa_old'!H48&gt;0,IF(AND('DADOS e Estimativa_old'!$Z48&lt;='DADOS e Estimativa_old'!H48,'DADOS e Estimativa_old'!H48&lt;='DADOS e Estimativa_old'!$AA48),'DADOS e Estimativa_old'!H48,"excluído*"),"")</f>
        <v>7799</v>
      </c>
      <c r="I175" s="192" t="str">
        <f>IF('DADOS e Estimativa_old'!I48&gt;0,IF(AND('DADOS e Estimativa_old'!$Z48&lt;='DADOS e Estimativa_old'!I48,'DADOS e Estimativa_old'!I48&lt;='DADOS e Estimativa_old'!$AA48),'DADOS e Estimativa_old'!I48,"excluído*"),"")</f>
        <v/>
      </c>
      <c r="J175" s="192">
        <f>IF('DADOS e Estimativa_old'!J48&gt;0,IF(AND('DADOS e Estimativa_old'!$Z48&lt;='DADOS e Estimativa_old'!J48,'DADOS e Estimativa_old'!J48&lt;='DADOS e Estimativa_old'!$AA48),'DADOS e Estimativa_old'!J48,"excluído*"),"")</f>
        <v>5200</v>
      </c>
      <c r="K175" s="192">
        <f>IF('DADOS e Estimativa_old'!K48&gt;0,IF(AND('DADOS e Estimativa_old'!$Z48&lt;='DADOS e Estimativa_old'!K48,'DADOS e Estimativa_old'!K48&lt;='DADOS e Estimativa_old'!$AA48),'DADOS e Estimativa_old'!K48,"excluído*"),"")</f>
        <v>7763.79</v>
      </c>
      <c r="L175" s="192" t="str">
        <f>IF('DADOS e Estimativa_old'!L48&gt;0,IF(AND('DADOS e Estimativa_old'!$Z48&lt;='DADOS e Estimativa_old'!L48,'DADOS e Estimativa_old'!L48&lt;='DADOS e Estimativa_old'!$AA48),'DADOS e Estimativa_old'!L48,"excluído*"),"")</f>
        <v/>
      </c>
      <c r="M175" s="192" t="str">
        <f>IF('DADOS e Estimativa_old'!M48&gt;0,IF(AND('DADOS e Estimativa_old'!$Z48&lt;='DADOS e Estimativa_old'!M48,'DADOS e Estimativa_old'!M48&lt;='DADOS e Estimativa_old'!$AA48),'DADOS e Estimativa_old'!M48,"excluído*"),"")</f>
        <v/>
      </c>
      <c r="N175" s="192" t="str">
        <f>IF('DADOS e Estimativa_old'!N48&gt;0,IF(AND('DADOS e Estimativa_old'!$Z48&lt;='DADOS e Estimativa_old'!N48,'DADOS e Estimativa_old'!N48&lt;='DADOS e Estimativa_old'!$AA48),'DADOS e Estimativa_old'!N48,"excluído*"),"")</f>
        <v/>
      </c>
      <c r="O175" s="192" t="str">
        <f>IF('DADOS e Estimativa_old'!O48&gt;0,IF(AND('DADOS e Estimativa_old'!$Z48&lt;='DADOS e Estimativa_old'!O48,'DADOS e Estimativa_old'!O48&lt;='DADOS e Estimativa_old'!$AA48),'DADOS e Estimativa_old'!O48,"excluído*"),"")</f>
        <v/>
      </c>
      <c r="P175" s="192" t="str">
        <f>IF('DADOS e Estimativa_old'!P48&gt;0,IF(AND('DADOS e Estimativa_old'!$Z48&lt;='DADOS e Estimativa_old'!P48,'DADOS e Estimativa_old'!P48&lt;='DADOS e Estimativa_old'!$AA48),'DADOS e Estimativa_old'!P48,"excluído*"),"")</f>
        <v/>
      </c>
      <c r="Q175" s="192" t="str">
        <f>IF('DADOS e Estimativa_old'!Q48&gt;0,IF(AND('DADOS e Estimativa_old'!$Z48&lt;='DADOS e Estimativa_old'!Q48,'DADOS e Estimativa_old'!Q48&lt;='DADOS e Estimativa_old'!$AA48),'DADOS e Estimativa_old'!Q48,"excluído*"),"")</f>
        <v/>
      </c>
      <c r="R175" s="192" t="str">
        <f>IF('DADOS e Estimativa_old'!R48&gt;0,IF(AND('DADOS e Estimativa_old'!$Z48&lt;='DADOS e Estimativa_old'!R48,'DADOS e Estimativa_old'!R48&lt;='DADOS e Estimativa_old'!$AA48),'DADOS e Estimativa_old'!R48,"excluído*"),"")</f>
        <v/>
      </c>
      <c r="S175" s="192" t="str">
        <f>IF('DADOS e Estimativa_old'!S48&gt;0,IF(AND('DADOS e Estimativa_old'!$Z48&lt;='DADOS e Estimativa_old'!S48,'DADOS e Estimativa_old'!S48&lt;='DADOS e Estimativa_old'!$AA48),'DADOS e Estimativa_old'!S48,"excluído*"),"")</f>
        <v/>
      </c>
      <c r="T175" s="192" t="str">
        <f>IF('DADOS e Estimativa_old'!T48&gt;0,IF(AND('DADOS e Estimativa_old'!$Z48&lt;='DADOS e Estimativa_old'!T48,'DADOS e Estimativa_old'!T48&lt;='DADOS e Estimativa_old'!$AA48),'DADOS e Estimativa_old'!T48,"excluído*"),"")</f>
        <v/>
      </c>
      <c r="U175" s="192" t="str">
        <f>IF('DADOS e Estimativa_old'!U48&gt;0,IF(AND('DADOS e Estimativa_old'!$Z48&lt;='DADOS e Estimativa_old'!U48,'DADOS e Estimativa_old'!U48&lt;='DADOS e Estimativa_old'!$AA48),'DADOS e Estimativa_old'!U48,"excluído*"),"")</f>
        <v/>
      </c>
      <c r="V175" s="192" t="str">
        <f>IF('DADOS e Estimativa_old'!V48&gt;0,IF(AND('DADOS e Estimativa_old'!$Z48&lt;='DADOS e Estimativa_old'!V48,'DADOS e Estimativa_old'!V48&lt;='DADOS e Estimativa_old'!$AA48),'DADOS e Estimativa_old'!V48,"excluído*"),"")</f>
        <v/>
      </c>
      <c r="W175" s="193" t="str">
        <f>IF('DADOS e Estimativa_old'!W48&gt;0,IF(AND('DADOS e Estimativa_old'!$Z48&lt;='DADOS e Estimativa_old'!W48,'DADOS e Estimativa_old'!W48&lt;='DADOS e Estimativa_old'!$AA48),'DADOS e Estimativa_old'!W48,"excluído*"),"")</f>
        <v/>
      </c>
      <c r="X175" s="166">
        <f t="shared" si="40"/>
        <v>7125.76</v>
      </c>
      <c r="Y175" s="167"/>
      <c r="Z175" s="209">
        <f t="shared" si="41"/>
        <v>14251.52</v>
      </c>
      <c r="AA175" s="167"/>
      <c r="AB175" s="169">
        <v>7169.0</v>
      </c>
      <c r="AC175" s="54">
        <f t="shared" si="42"/>
        <v>-0.00603152462</v>
      </c>
      <c r="AD175" s="170">
        <v>3.0</v>
      </c>
    </row>
    <row r="176">
      <c r="A176" s="189" t="str">
        <f>IF('DADOS e Estimativa_old'!A49="","",'DADOS e Estimativa_old'!A49)</f>
        <v>3-40</v>
      </c>
      <c r="B176" s="190" t="str">
        <f>IF('DADOS e Estimativa_old'!B49="","",'DADOS e Estimativa_old'!B49)</f>
        <v>Instalação item 39</v>
      </c>
      <c r="C176" s="191">
        <f>IF('DADOS e Estimativa_old'!C49="","",'DADOS e Estimativa_old'!C49)</f>
        <v>2</v>
      </c>
      <c r="D176" s="191" t="str">
        <f>IF('DADOS e Estimativa_old'!D49="","",'DADOS e Estimativa_old'!D49)</f>
        <v>unid.</v>
      </c>
      <c r="E176" s="192">
        <f>IF('DADOS e Estimativa_old'!E49&gt;0,IF(AND('DADOS e Estimativa_old'!$Z49&lt;='DADOS e Estimativa_old'!E49,'DADOS e Estimativa_old'!E49&lt;='DADOS e Estimativa_old'!$AA49),'DADOS e Estimativa_old'!E49,"excluído*"),"")</f>
        <v>2473.52</v>
      </c>
      <c r="F176" s="192" t="str">
        <f>IF('DADOS e Estimativa_old'!F49&gt;0,IF(AND('DADOS e Estimativa_old'!$Z49&lt;='DADOS e Estimativa_old'!F49,'DADOS e Estimativa_old'!F49&lt;='DADOS e Estimativa_old'!$AA49),'DADOS e Estimativa_old'!F49,"excluído*"),"")</f>
        <v>excluído*</v>
      </c>
      <c r="G176" s="192" t="str">
        <f>IF('DADOS e Estimativa_old'!G49&gt;0,IF(AND('DADOS e Estimativa_old'!$Z49&lt;='DADOS e Estimativa_old'!G49,'DADOS e Estimativa_old'!G49&lt;='DADOS e Estimativa_old'!$AA49),'DADOS e Estimativa_old'!G49,"excluído*"),"")</f>
        <v/>
      </c>
      <c r="H176" s="192" t="str">
        <f>IF('DADOS e Estimativa_old'!H49&gt;0,IF(AND('DADOS e Estimativa_old'!$Z49&lt;='DADOS e Estimativa_old'!H49,'DADOS e Estimativa_old'!H49&lt;='DADOS e Estimativa_old'!$AA49),'DADOS e Estimativa_old'!H49,"excluído*"),"")</f>
        <v/>
      </c>
      <c r="I176" s="192" t="str">
        <f>IF('DADOS e Estimativa_old'!I49&gt;0,IF(AND('DADOS e Estimativa_old'!$Z49&lt;='DADOS e Estimativa_old'!I49,'DADOS e Estimativa_old'!I49&lt;='DADOS e Estimativa_old'!$AA49),'DADOS e Estimativa_old'!I49,"excluído*"),"")</f>
        <v/>
      </c>
      <c r="J176" s="192" t="str">
        <f>IF('DADOS e Estimativa_old'!J49&gt;0,IF(AND('DADOS e Estimativa_old'!$Z49&lt;='DADOS e Estimativa_old'!J49,'DADOS e Estimativa_old'!J49&lt;='DADOS e Estimativa_old'!$AA49),'DADOS e Estimativa_old'!J49,"excluído*"),"")</f>
        <v/>
      </c>
      <c r="K176" s="192">
        <f>IF('DADOS e Estimativa_old'!K49&gt;0,IF(AND('DADOS e Estimativa_old'!$Z49&lt;='DADOS e Estimativa_old'!K49,'DADOS e Estimativa_old'!K49&lt;='DADOS e Estimativa_old'!$AA49),'DADOS e Estimativa_old'!K49,"excluído*"),"")</f>
        <v>1131</v>
      </c>
      <c r="L176" s="192" t="str">
        <f>IF('DADOS e Estimativa_old'!L49&gt;0,IF(AND('DADOS e Estimativa_old'!$Z49&lt;='DADOS e Estimativa_old'!L49,'DADOS e Estimativa_old'!L49&lt;='DADOS e Estimativa_old'!$AA49),'DADOS e Estimativa_old'!L49,"excluído*"),"")</f>
        <v/>
      </c>
      <c r="M176" s="192" t="str">
        <f>IF('DADOS e Estimativa_old'!M49&gt;0,IF(AND('DADOS e Estimativa_old'!$Z49&lt;='DADOS e Estimativa_old'!M49,'DADOS e Estimativa_old'!M49&lt;='DADOS e Estimativa_old'!$AA49),'DADOS e Estimativa_old'!M49,"excluído*"),"")</f>
        <v/>
      </c>
      <c r="N176" s="192" t="str">
        <f>IF('DADOS e Estimativa_old'!N49&gt;0,IF(AND('DADOS e Estimativa_old'!$Z49&lt;='DADOS e Estimativa_old'!N49,'DADOS e Estimativa_old'!N49&lt;='DADOS e Estimativa_old'!$AA49),'DADOS e Estimativa_old'!N49,"excluído*"),"")</f>
        <v/>
      </c>
      <c r="O176" s="192" t="str">
        <f>IF('DADOS e Estimativa_old'!O49&gt;0,IF(AND('DADOS e Estimativa_old'!$Z49&lt;='DADOS e Estimativa_old'!O49,'DADOS e Estimativa_old'!O49&lt;='DADOS e Estimativa_old'!$AA49),'DADOS e Estimativa_old'!O49,"excluído*"),"")</f>
        <v/>
      </c>
      <c r="P176" s="192" t="str">
        <f>IF('DADOS e Estimativa_old'!P49&gt;0,IF(AND('DADOS e Estimativa_old'!$Z49&lt;='DADOS e Estimativa_old'!P49,'DADOS e Estimativa_old'!P49&lt;='DADOS e Estimativa_old'!$AA49),'DADOS e Estimativa_old'!P49,"excluído*"),"")</f>
        <v/>
      </c>
      <c r="Q176" s="192" t="str">
        <f>IF('DADOS e Estimativa_old'!Q49&gt;0,IF(AND('DADOS e Estimativa_old'!$Z49&lt;='DADOS e Estimativa_old'!Q49,'DADOS e Estimativa_old'!Q49&lt;='DADOS e Estimativa_old'!$AA49),'DADOS e Estimativa_old'!Q49,"excluído*"),"")</f>
        <v/>
      </c>
      <c r="R176" s="192" t="str">
        <f>IF('DADOS e Estimativa_old'!R49&gt;0,IF(AND('DADOS e Estimativa_old'!$Z49&lt;='DADOS e Estimativa_old'!R49,'DADOS e Estimativa_old'!R49&lt;='DADOS e Estimativa_old'!$AA49),'DADOS e Estimativa_old'!R49,"excluído*"),"")</f>
        <v/>
      </c>
      <c r="S176" s="192" t="str">
        <f>IF('DADOS e Estimativa_old'!S49&gt;0,IF(AND('DADOS e Estimativa_old'!$Z49&lt;='DADOS e Estimativa_old'!S49,'DADOS e Estimativa_old'!S49&lt;='DADOS e Estimativa_old'!$AA49),'DADOS e Estimativa_old'!S49,"excluído*"),"")</f>
        <v/>
      </c>
      <c r="T176" s="192" t="str">
        <f>IF('DADOS e Estimativa_old'!T49&gt;0,IF(AND('DADOS e Estimativa_old'!$Z49&lt;='DADOS e Estimativa_old'!T49,'DADOS e Estimativa_old'!T49&lt;='DADOS e Estimativa_old'!$AA49),'DADOS e Estimativa_old'!T49,"excluído*"),"")</f>
        <v/>
      </c>
      <c r="U176" s="192" t="str">
        <f>IF('DADOS e Estimativa_old'!U49&gt;0,IF(AND('DADOS e Estimativa_old'!$Z49&lt;='DADOS e Estimativa_old'!U49,'DADOS e Estimativa_old'!U49&lt;='DADOS e Estimativa_old'!$AA49),'DADOS e Estimativa_old'!U49,"excluído*"),"")</f>
        <v/>
      </c>
      <c r="V176" s="192" t="str">
        <f>IF('DADOS e Estimativa_old'!V49&gt;0,IF(AND('DADOS e Estimativa_old'!$Z49&lt;='DADOS e Estimativa_old'!V49,'DADOS e Estimativa_old'!V49&lt;='DADOS e Estimativa_old'!$AA49),'DADOS e Estimativa_old'!V49,"excluído*"),"")</f>
        <v/>
      </c>
      <c r="W176" s="193" t="str">
        <f>IF('DADOS e Estimativa_old'!W49&gt;0,IF(AND('DADOS e Estimativa_old'!$Z49&lt;='DADOS e Estimativa_old'!W49,'DADOS e Estimativa_old'!W49&lt;='DADOS e Estimativa_old'!$AA49),'DADOS e Estimativa_old'!W49,"excluído*"),"")</f>
        <v/>
      </c>
      <c r="X176" s="166">
        <f t="shared" si="40"/>
        <v>1802.26</v>
      </c>
      <c r="Y176" s="167"/>
      <c r="Z176" s="209">
        <f t="shared" si="41"/>
        <v>3604.52</v>
      </c>
      <c r="AA176" s="167"/>
      <c r="AB176" s="169">
        <v>3180.0</v>
      </c>
      <c r="AC176" s="54">
        <f t="shared" si="42"/>
        <v>-0.4332515723</v>
      </c>
      <c r="AD176" s="170">
        <v>3.0</v>
      </c>
    </row>
    <row r="177">
      <c r="A177" s="195" t="str">
        <f>IF('DADOS e Estimativa_old'!A50="","",'DADOS e Estimativa_old'!A50)</f>
        <v>3-41</v>
      </c>
      <c r="B177" s="196" t="str">
        <f>IF('DADOS e Estimativa_old'!B50="","",'DADOS e Estimativa_old'!B50)</f>
        <v>Slipt-Cassete  22.000 a 24.000 BTU's</v>
      </c>
      <c r="C177" s="197">
        <f>IF('DADOS e Estimativa_old'!C50="","",'DADOS e Estimativa_old'!C50)</f>
        <v>2</v>
      </c>
      <c r="D177" s="197" t="str">
        <f>IF('DADOS e Estimativa_old'!D50="","",'DADOS e Estimativa_old'!D50)</f>
        <v>unid.</v>
      </c>
      <c r="E177" s="198">
        <f>IF('DADOS e Estimativa_old'!E50&gt;0,IF(AND('DADOS e Estimativa_old'!$Z50&lt;='DADOS e Estimativa_old'!E50,'DADOS e Estimativa_old'!E50&lt;='DADOS e Estimativa_old'!$AA50),'DADOS e Estimativa_old'!E50,"excluído*"),"")</f>
        <v>7456.55</v>
      </c>
      <c r="F177" s="198" t="str">
        <f>IF('DADOS e Estimativa_old'!F50&gt;0,IF(AND('DADOS e Estimativa_old'!$Z50&lt;='DADOS e Estimativa_old'!F50,'DADOS e Estimativa_old'!F50&lt;='DADOS e Estimativa_old'!$AA50),'DADOS e Estimativa_old'!F50,"excluído*"),"")</f>
        <v>excluído*</v>
      </c>
      <c r="G177" s="198">
        <f>IF('DADOS e Estimativa_old'!G50&gt;0,IF(AND('DADOS e Estimativa_old'!$Z50&lt;='DADOS e Estimativa_old'!G50,'DADOS e Estimativa_old'!G50&lt;='DADOS e Estimativa_old'!$AA50),'DADOS e Estimativa_old'!G50,"excluído*"),"")</f>
        <v>7500</v>
      </c>
      <c r="H177" s="198">
        <f>IF('DADOS e Estimativa_old'!H50&gt;0,IF(AND('DADOS e Estimativa_old'!$Z50&lt;='DADOS e Estimativa_old'!H50,'DADOS e Estimativa_old'!H50&lt;='DADOS e Estimativa_old'!$AA50),'DADOS e Estimativa_old'!H50,"excluído*"),"")</f>
        <v>8089</v>
      </c>
      <c r="I177" s="198" t="str">
        <f>IF('DADOS e Estimativa_old'!I50&gt;0,IF(AND('DADOS e Estimativa_old'!$Z50&lt;='DADOS e Estimativa_old'!I50,'DADOS e Estimativa_old'!I50&lt;='DADOS e Estimativa_old'!$AA50),'DADOS e Estimativa_old'!I50,"excluído*"),"")</f>
        <v/>
      </c>
      <c r="J177" s="198">
        <f>IF('DADOS e Estimativa_old'!J50&gt;0,IF(AND('DADOS e Estimativa_old'!$Z50&lt;='DADOS e Estimativa_old'!J50,'DADOS e Estimativa_old'!J50&lt;='DADOS e Estimativa_old'!$AA50),'DADOS e Estimativa_old'!J50,"excluído*"),"")</f>
        <v>8228</v>
      </c>
      <c r="K177" s="198" t="str">
        <f>IF('DADOS e Estimativa_old'!K50&gt;0,IF(AND('DADOS e Estimativa_old'!$Z50&lt;='DADOS e Estimativa_old'!K50,'DADOS e Estimativa_old'!K50&lt;='DADOS e Estimativa_old'!$AA50),'DADOS e Estimativa_old'!K50,"excluído*"),"")</f>
        <v>excluído*</v>
      </c>
      <c r="L177" s="198" t="str">
        <f>IF('DADOS e Estimativa_old'!L50&gt;0,IF(AND('DADOS e Estimativa_old'!$Z50&lt;='DADOS e Estimativa_old'!L50,'DADOS e Estimativa_old'!L50&lt;='DADOS e Estimativa_old'!$AA50),'DADOS e Estimativa_old'!L50,"excluído*"),"")</f>
        <v/>
      </c>
      <c r="M177" s="198" t="str">
        <f>IF('DADOS e Estimativa_old'!M50&gt;0,IF(AND('DADOS e Estimativa_old'!$Z50&lt;='DADOS e Estimativa_old'!M50,'DADOS e Estimativa_old'!M50&lt;='DADOS e Estimativa_old'!$AA50),'DADOS e Estimativa_old'!M50,"excluído*"),"")</f>
        <v/>
      </c>
      <c r="N177" s="198" t="str">
        <f>IF('DADOS e Estimativa_old'!N50&gt;0,IF(AND('DADOS e Estimativa_old'!$Z50&lt;='DADOS e Estimativa_old'!N50,'DADOS e Estimativa_old'!N50&lt;='DADOS e Estimativa_old'!$AA50),'DADOS e Estimativa_old'!N50,"excluído*"),"")</f>
        <v/>
      </c>
      <c r="O177" s="198" t="str">
        <f>IF('DADOS e Estimativa_old'!O50&gt;0,IF(AND('DADOS e Estimativa_old'!$Z50&lt;='DADOS e Estimativa_old'!O50,'DADOS e Estimativa_old'!O50&lt;='DADOS e Estimativa_old'!$AA50),'DADOS e Estimativa_old'!O50,"excluído*"),"")</f>
        <v/>
      </c>
      <c r="P177" s="198" t="str">
        <f>IF('DADOS e Estimativa_old'!P50&gt;0,IF(AND('DADOS e Estimativa_old'!$Z50&lt;='DADOS e Estimativa_old'!P50,'DADOS e Estimativa_old'!P50&lt;='DADOS e Estimativa_old'!$AA50),'DADOS e Estimativa_old'!P50,"excluído*"),"")</f>
        <v/>
      </c>
      <c r="Q177" s="198" t="str">
        <f>IF('DADOS e Estimativa_old'!Q50&gt;0,IF(AND('DADOS e Estimativa_old'!$Z50&lt;='DADOS e Estimativa_old'!Q50,'DADOS e Estimativa_old'!Q50&lt;='DADOS e Estimativa_old'!$AA50),'DADOS e Estimativa_old'!Q50,"excluído*"),"")</f>
        <v/>
      </c>
      <c r="R177" s="198" t="str">
        <f>IF('DADOS e Estimativa_old'!R50&gt;0,IF(AND('DADOS e Estimativa_old'!$Z50&lt;='DADOS e Estimativa_old'!R50,'DADOS e Estimativa_old'!R50&lt;='DADOS e Estimativa_old'!$AA50),'DADOS e Estimativa_old'!R50,"excluído*"),"")</f>
        <v/>
      </c>
      <c r="S177" s="198" t="str">
        <f>IF('DADOS e Estimativa_old'!S50&gt;0,IF(AND('DADOS e Estimativa_old'!$Z50&lt;='DADOS e Estimativa_old'!S50,'DADOS e Estimativa_old'!S50&lt;='DADOS e Estimativa_old'!$AA50),'DADOS e Estimativa_old'!S50,"excluído*"),"")</f>
        <v/>
      </c>
      <c r="T177" s="198" t="str">
        <f>IF('DADOS e Estimativa_old'!T50&gt;0,IF(AND('DADOS e Estimativa_old'!$Z50&lt;='DADOS e Estimativa_old'!T50,'DADOS e Estimativa_old'!T50&lt;='DADOS e Estimativa_old'!$AA50),'DADOS e Estimativa_old'!T50,"excluído*"),"")</f>
        <v/>
      </c>
      <c r="U177" s="198" t="str">
        <f>IF('DADOS e Estimativa_old'!U50&gt;0,IF(AND('DADOS e Estimativa_old'!$Z50&lt;='DADOS e Estimativa_old'!U50,'DADOS e Estimativa_old'!U50&lt;='DADOS e Estimativa_old'!$AA50),'DADOS e Estimativa_old'!U50,"excluído*"),"")</f>
        <v/>
      </c>
      <c r="V177" s="198" t="str">
        <f>IF('DADOS e Estimativa_old'!V50&gt;0,IF(AND('DADOS e Estimativa_old'!$Z50&lt;='DADOS e Estimativa_old'!V50,'DADOS e Estimativa_old'!V50&lt;='DADOS e Estimativa_old'!$AA50),'DADOS e Estimativa_old'!V50,"excluído*"),"")</f>
        <v/>
      </c>
      <c r="W177" s="199" t="str">
        <f>IF('DADOS e Estimativa_old'!W50&gt;0,IF(AND('DADOS e Estimativa_old'!$Z50&lt;='DADOS e Estimativa_old'!W50,'DADOS e Estimativa_old'!W50&lt;='DADOS e Estimativa_old'!$AA50),'DADOS e Estimativa_old'!W50,"excluído*"),"")</f>
        <v/>
      </c>
      <c r="X177" s="177">
        <f t="shared" si="40"/>
        <v>7818.39</v>
      </c>
      <c r="Y177" s="167"/>
      <c r="Z177" s="210">
        <f t="shared" si="41"/>
        <v>15636.78</v>
      </c>
      <c r="AA177" s="142"/>
      <c r="AB177" s="169">
        <v>8677.0</v>
      </c>
      <c r="AC177" s="54">
        <f t="shared" si="42"/>
        <v>-0.0989524029</v>
      </c>
      <c r="AD177" s="170">
        <v>3.0</v>
      </c>
    </row>
    <row r="178">
      <c r="A178" s="195" t="str">
        <f>IF('DADOS e Estimativa_old'!A51="","",'DADOS e Estimativa_old'!A51)</f>
        <v>3-42</v>
      </c>
      <c r="B178" s="196" t="str">
        <f>IF('DADOS e Estimativa_old'!B51="","",'DADOS e Estimativa_old'!B51)</f>
        <v>Instalação item 41</v>
      </c>
      <c r="C178" s="197">
        <f>IF('DADOS e Estimativa_old'!C51="","",'DADOS e Estimativa_old'!C51)</f>
        <v>2</v>
      </c>
      <c r="D178" s="197" t="str">
        <f>IF('DADOS e Estimativa_old'!D51="","",'DADOS e Estimativa_old'!D51)</f>
        <v>unid.</v>
      </c>
      <c r="E178" s="198">
        <f>IF('DADOS e Estimativa_old'!E51&gt;0,IF(AND('DADOS e Estimativa_old'!$Z51&lt;='DADOS e Estimativa_old'!E51,'DADOS e Estimativa_old'!E51&lt;='DADOS e Estimativa_old'!$AA51),'DADOS e Estimativa_old'!E51,"excluído*"),"")</f>
        <v>2673.52</v>
      </c>
      <c r="F178" s="198" t="str">
        <f>IF('DADOS e Estimativa_old'!F51&gt;0,IF(AND('DADOS e Estimativa_old'!$Z51&lt;='DADOS e Estimativa_old'!F51,'DADOS e Estimativa_old'!F51&lt;='DADOS e Estimativa_old'!$AA51),'DADOS e Estimativa_old'!F51,"excluído*"),"")</f>
        <v>excluído*</v>
      </c>
      <c r="G178" s="198" t="str">
        <f>IF('DADOS e Estimativa_old'!G51&gt;0,IF(AND('DADOS e Estimativa_old'!$Z51&lt;='DADOS e Estimativa_old'!G51,'DADOS e Estimativa_old'!G51&lt;='DADOS e Estimativa_old'!$AA51),'DADOS e Estimativa_old'!G51,"excluído*"),"")</f>
        <v/>
      </c>
      <c r="H178" s="198" t="str">
        <f>IF('DADOS e Estimativa_old'!H51&gt;0,IF(AND('DADOS e Estimativa_old'!$Z51&lt;='DADOS e Estimativa_old'!H51,'DADOS e Estimativa_old'!H51&lt;='DADOS e Estimativa_old'!$AA51),'DADOS e Estimativa_old'!H51,"excluído*"),"")</f>
        <v/>
      </c>
      <c r="I178" s="198">
        <f>IF('DADOS e Estimativa_old'!I51&gt;0,IF(AND('DADOS e Estimativa_old'!$Z51&lt;='DADOS e Estimativa_old'!I51,'DADOS e Estimativa_old'!I51&lt;='DADOS e Estimativa_old'!$AA51),'DADOS e Estimativa_old'!I51,"excluído*"),"")</f>
        <v>1316</v>
      </c>
      <c r="J178" s="198" t="str">
        <f>IF('DADOS e Estimativa_old'!J51&gt;0,IF(AND('DADOS e Estimativa_old'!$Z51&lt;='DADOS e Estimativa_old'!J51,'DADOS e Estimativa_old'!J51&lt;='DADOS e Estimativa_old'!$AA51),'DADOS e Estimativa_old'!J51,"excluído*"),"")</f>
        <v/>
      </c>
      <c r="K178" s="198" t="str">
        <f>IF('DADOS e Estimativa_old'!K51&gt;0,IF(AND('DADOS e Estimativa_old'!$Z51&lt;='DADOS e Estimativa_old'!K51,'DADOS e Estimativa_old'!K51&lt;='DADOS e Estimativa_old'!$AA51),'DADOS e Estimativa_old'!K51,"excluído*"),"")</f>
        <v/>
      </c>
      <c r="L178" s="198" t="str">
        <f>IF('DADOS e Estimativa_old'!L51&gt;0,IF(AND('DADOS e Estimativa_old'!$Z51&lt;='DADOS e Estimativa_old'!L51,'DADOS e Estimativa_old'!L51&lt;='DADOS e Estimativa_old'!$AA51),'DADOS e Estimativa_old'!L51,"excluído*"),"")</f>
        <v/>
      </c>
      <c r="M178" s="198" t="str">
        <f>IF('DADOS e Estimativa_old'!M51&gt;0,IF(AND('DADOS e Estimativa_old'!$Z51&lt;='DADOS e Estimativa_old'!M51,'DADOS e Estimativa_old'!M51&lt;='DADOS e Estimativa_old'!$AA51),'DADOS e Estimativa_old'!M51,"excluído*"),"")</f>
        <v/>
      </c>
      <c r="N178" s="198" t="str">
        <f>IF('DADOS e Estimativa_old'!N51&gt;0,IF(AND('DADOS e Estimativa_old'!$Z51&lt;='DADOS e Estimativa_old'!N51,'DADOS e Estimativa_old'!N51&lt;='DADOS e Estimativa_old'!$AA51),'DADOS e Estimativa_old'!N51,"excluído*"),"")</f>
        <v/>
      </c>
      <c r="O178" s="198" t="str">
        <f>IF('DADOS e Estimativa_old'!O51&gt;0,IF(AND('DADOS e Estimativa_old'!$Z51&lt;='DADOS e Estimativa_old'!O51,'DADOS e Estimativa_old'!O51&lt;='DADOS e Estimativa_old'!$AA51),'DADOS e Estimativa_old'!O51,"excluído*"),"")</f>
        <v/>
      </c>
      <c r="P178" s="198" t="str">
        <f>IF('DADOS e Estimativa_old'!P51&gt;0,IF(AND('DADOS e Estimativa_old'!$Z51&lt;='DADOS e Estimativa_old'!P51,'DADOS e Estimativa_old'!P51&lt;='DADOS e Estimativa_old'!$AA51),'DADOS e Estimativa_old'!P51,"excluído*"),"")</f>
        <v/>
      </c>
      <c r="Q178" s="198" t="str">
        <f>IF('DADOS e Estimativa_old'!Q51&gt;0,IF(AND('DADOS e Estimativa_old'!$Z51&lt;='DADOS e Estimativa_old'!Q51,'DADOS e Estimativa_old'!Q51&lt;='DADOS e Estimativa_old'!$AA51),'DADOS e Estimativa_old'!Q51,"excluído*"),"")</f>
        <v/>
      </c>
      <c r="R178" s="198" t="str">
        <f>IF('DADOS e Estimativa_old'!R51&gt;0,IF(AND('DADOS e Estimativa_old'!$Z51&lt;='DADOS e Estimativa_old'!R51,'DADOS e Estimativa_old'!R51&lt;='DADOS e Estimativa_old'!$AA51),'DADOS e Estimativa_old'!R51,"excluído*"),"")</f>
        <v/>
      </c>
      <c r="S178" s="198" t="str">
        <f>IF('DADOS e Estimativa_old'!S51&gt;0,IF(AND('DADOS e Estimativa_old'!$Z51&lt;='DADOS e Estimativa_old'!S51,'DADOS e Estimativa_old'!S51&lt;='DADOS e Estimativa_old'!$AA51),'DADOS e Estimativa_old'!S51,"excluído*"),"")</f>
        <v/>
      </c>
      <c r="T178" s="198" t="str">
        <f>IF('DADOS e Estimativa_old'!T51&gt;0,IF(AND('DADOS e Estimativa_old'!$Z51&lt;='DADOS e Estimativa_old'!T51,'DADOS e Estimativa_old'!T51&lt;='DADOS e Estimativa_old'!$AA51),'DADOS e Estimativa_old'!T51,"excluído*"),"")</f>
        <v/>
      </c>
      <c r="U178" s="198" t="str">
        <f>IF('DADOS e Estimativa_old'!U51&gt;0,IF(AND('DADOS e Estimativa_old'!$Z51&lt;='DADOS e Estimativa_old'!U51,'DADOS e Estimativa_old'!U51&lt;='DADOS e Estimativa_old'!$AA51),'DADOS e Estimativa_old'!U51,"excluído*"),"")</f>
        <v/>
      </c>
      <c r="V178" s="198" t="str">
        <f>IF('DADOS e Estimativa_old'!V51&gt;0,IF(AND('DADOS e Estimativa_old'!$Z51&lt;='DADOS e Estimativa_old'!V51,'DADOS e Estimativa_old'!V51&lt;='DADOS e Estimativa_old'!$AA51),'DADOS e Estimativa_old'!V51,"excluído*"),"")</f>
        <v/>
      </c>
      <c r="W178" s="199" t="str">
        <f>IF('DADOS e Estimativa_old'!W51&gt;0,IF(AND('DADOS e Estimativa_old'!$Z51&lt;='DADOS e Estimativa_old'!W51,'DADOS e Estimativa_old'!W51&lt;='DADOS e Estimativa_old'!$AA51),'DADOS e Estimativa_old'!W51,"excluído*"),"")</f>
        <v/>
      </c>
      <c r="X178" s="177">
        <f t="shared" si="40"/>
        <v>1994.76</v>
      </c>
      <c r="Y178" s="167"/>
      <c r="Z178" s="210">
        <f t="shared" si="41"/>
        <v>3989.52</v>
      </c>
      <c r="AA178" s="142"/>
      <c r="AB178" s="169">
        <v>2180.0</v>
      </c>
      <c r="AC178" s="54">
        <f t="shared" si="42"/>
        <v>-0.08497247706</v>
      </c>
      <c r="AD178" s="170">
        <v>3.0</v>
      </c>
    </row>
    <row r="179">
      <c r="A179" s="189" t="str">
        <f>IF('DADOS e Estimativa_old'!A52="","",'DADOS e Estimativa_old'!A52)</f>
        <v>3-43</v>
      </c>
      <c r="B179" s="190" t="str">
        <f>IF('DADOS e Estimativa_old'!B52="","",'DADOS e Estimativa_old'!B52)</f>
        <v>Slipt-Cassete  33.000 a 36.000 BTU's</v>
      </c>
      <c r="C179" s="191">
        <f>IF('DADOS e Estimativa_old'!C52="","",'DADOS e Estimativa_old'!C52)</f>
        <v>4</v>
      </c>
      <c r="D179" s="191" t="str">
        <f>IF('DADOS e Estimativa_old'!D52="","",'DADOS e Estimativa_old'!D52)</f>
        <v>unid.</v>
      </c>
      <c r="E179" s="192">
        <f>IF('DADOS e Estimativa_old'!E52&gt;0,IF(AND('DADOS e Estimativa_old'!$Z52&lt;='DADOS e Estimativa_old'!E52,'DADOS e Estimativa_old'!E52&lt;='DADOS e Estimativa_old'!$AA52),'DADOS e Estimativa_old'!E52,"excluído*"),"")</f>
        <v>9879.05</v>
      </c>
      <c r="F179" s="192" t="str">
        <f>IF('DADOS e Estimativa_old'!F52&gt;0,IF(AND('DADOS e Estimativa_old'!$Z52&lt;='DADOS e Estimativa_old'!F52,'DADOS e Estimativa_old'!F52&lt;='DADOS e Estimativa_old'!$AA52),'DADOS e Estimativa_old'!F52,"excluído*"),"")</f>
        <v>excluído*</v>
      </c>
      <c r="G179" s="192">
        <f>IF('DADOS e Estimativa_old'!G52&gt;0,IF(AND('DADOS e Estimativa_old'!$Z52&lt;='DADOS e Estimativa_old'!G52,'DADOS e Estimativa_old'!G52&lt;='DADOS e Estimativa_old'!$AA52),'DADOS e Estimativa_old'!G52,"excluído*"),"")</f>
        <v>9950</v>
      </c>
      <c r="H179" s="192">
        <f>IF('DADOS e Estimativa_old'!H52&gt;0,IF(AND('DADOS e Estimativa_old'!$Z52&lt;='DADOS e Estimativa_old'!H52,'DADOS e Estimativa_old'!H52&lt;='DADOS e Estimativa_old'!$AA52),'DADOS e Estimativa_old'!H52,"excluído*"),"")</f>
        <v>10299</v>
      </c>
      <c r="I179" s="192" t="str">
        <f>IF('DADOS e Estimativa_old'!I52&gt;0,IF(AND('DADOS e Estimativa_old'!$Z52&lt;='DADOS e Estimativa_old'!I52,'DADOS e Estimativa_old'!I52&lt;='DADOS e Estimativa_old'!$AA52),'DADOS e Estimativa_old'!I52,"excluído*"),"")</f>
        <v/>
      </c>
      <c r="J179" s="192">
        <f>IF('DADOS e Estimativa_old'!J52&gt;0,IF(AND('DADOS e Estimativa_old'!$Z52&lt;='DADOS e Estimativa_old'!J52,'DADOS e Estimativa_old'!J52&lt;='DADOS e Estimativa_old'!$AA52),'DADOS e Estimativa_old'!J52,"excluído*"),"")</f>
        <v>8688</v>
      </c>
      <c r="K179" s="192">
        <f>IF('DADOS e Estimativa_old'!K52&gt;0,IF(AND('DADOS e Estimativa_old'!$Z52&lt;='DADOS e Estimativa_old'!K52,'DADOS e Estimativa_old'!K52&lt;='DADOS e Estimativa_old'!$AA52),'DADOS e Estimativa_old'!K52,"excluído*"),"")</f>
        <v>9780</v>
      </c>
      <c r="L179" s="192" t="str">
        <f>IF('DADOS e Estimativa_old'!L52&gt;0,IF(AND('DADOS e Estimativa_old'!$Z52&lt;='DADOS e Estimativa_old'!L52,'DADOS e Estimativa_old'!L52&lt;='DADOS e Estimativa_old'!$AA52),'DADOS e Estimativa_old'!L52,"excluído*"),"")</f>
        <v/>
      </c>
      <c r="M179" s="192" t="str">
        <f>IF('DADOS e Estimativa_old'!M52&gt;0,IF(AND('DADOS e Estimativa_old'!$Z52&lt;='DADOS e Estimativa_old'!M52,'DADOS e Estimativa_old'!M52&lt;='DADOS e Estimativa_old'!$AA52),'DADOS e Estimativa_old'!M52,"excluído*"),"")</f>
        <v/>
      </c>
      <c r="N179" s="192" t="str">
        <f>IF('DADOS e Estimativa_old'!N52&gt;0,IF(AND('DADOS e Estimativa_old'!$Z52&lt;='DADOS e Estimativa_old'!N52,'DADOS e Estimativa_old'!N52&lt;='DADOS e Estimativa_old'!$AA52),'DADOS e Estimativa_old'!N52,"excluído*"),"")</f>
        <v/>
      </c>
      <c r="O179" s="192" t="str">
        <f>IF('DADOS e Estimativa_old'!O52&gt;0,IF(AND('DADOS e Estimativa_old'!$Z52&lt;='DADOS e Estimativa_old'!O52,'DADOS e Estimativa_old'!O52&lt;='DADOS e Estimativa_old'!$AA52),'DADOS e Estimativa_old'!O52,"excluído*"),"")</f>
        <v/>
      </c>
      <c r="P179" s="192" t="str">
        <f>IF('DADOS e Estimativa_old'!P52&gt;0,IF(AND('DADOS e Estimativa_old'!$Z52&lt;='DADOS e Estimativa_old'!P52,'DADOS e Estimativa_old'!P52&lt;='DADOS e Estimativa_old'!$AA52),'DADOS e Estimativa_old'!P52,"excluído*"),"")</f>
        <v/>
      </c>
      <c r="Q179" s="192" t="str">
        <f>IF('DADOS e Estimativa_old'!Q52&gt;0,IF(AND('DADOS e Estimativa_old'!$Z52&lt;='DADOS e Estimativa_old'!Q52,'DADOS e Estimativa_old'!Q52&lt;='DADOS e Estimativa_old'!$AA52),'DADOS e Estimativa_old'!Q52,"excluído*"),"")</f>
        <v/>
      </c>
      <c r="R179" s="192" t="str">
        <f>IF('DADOS e Estimativa_old'!R52&gt;0,IF(AND('DADOS e Estimativa_old'!$Z52&lt;='DADOS e Estimativa_old'!R52,'DADOS e Estimativa_old'!R52&lt;='DADOS e Estimativa_old'!$AA52),'DADOS e Estimativa_old'!R52,"excluído*"),"")</f>
        <v/>
      </c>
      <c r="S179" s="192" t="str">
        <f>IF('DADOS e Estimativa_old'!S52&gt;0,IF(AND('DADOS e Estimativa_old'!$Z52&lt;='DADOS e Estimativa_old'!S52,'DADOS e Estimativa_old'!S52&lt;='DADOS e Estimativa_old'!$AA52),'DADOS e Estimativa_old'!S52,"excluído*"),"")</f>
        <v/>
      </c>
      <c r="T179" s="192" t="str">
        <f>IF('DADOS e Estimativa_old'!T52&gt;0,IF(AND('DADOS e Estimativa_old'!$Z52&lt;='DADOS e Estimativa_old'!T52,'DADOS e Estimativa_old'!T52&lt;='DADOS e Estimativa_old'!$AA52),'DADOS e Estimativa_old'!T52,"excluído*"),"")</f>
        <v/>
      </c>
      <c r="U179" s="192" t="str">
        <f>IF('DADOS e Estimativa_old'!U52&gt;0,IF(AND('DADOS e Estimativa_old'!$Z52&lt;='DADOS e Estimativa_old'!U52,'DADOS e Estimativa_old'!U52&lt;='DADOS e Estimativa_old'!$AA52),'DADOS e Estimativa_old'!U52,"excluído*"),"")</f>
        <v/>
      </c>
      <c r="V179" s="192" t="str">
        <f>IF('DADOS e Estimativa_old'!V52&gt;0,IF(AND('DADOS e Estimativa_old'!$Z52&lt;='DADOS e Estimativa_old'!V52,'DADOS e Estimativa_old'!V52&lt;='DADOS e Estimativa_old'!$AA52),'DADOS e Estimativa_old'!V52,"excluído*"),"")</f>
        <v/>
      </c>
      <c r="W179" s="193" t="str">
        <f>IF('DADOS e Estimativa_old'!W52&gt;0,IF(AND('DADOS e Estimativa_old'!$Z52&lt;='DADOS e Estimativa_old'!W52,'DADOS e Estimativa_old'!W52&lt;='DADOS e Estimativa_old'!$AA52),'DADOS e Estimativa_old'!W52,"excluído*"),"")</f>
        <v/>
      </c>
      <c r="X179" s="166">
        <f t="shared" si="40"/>
        <v>9719.21</v>
      </c>
      <c r="Y179" s="167"/>
      <c r="Z179" s="209">
        <f t="shared" si="41"/>
        <v>38876.84</v>
      </c>
      <c r="AA179" s="167"/>
      <c r="AB179" s="169">
        <v>10163.0</v>
      </c>
      <c r="AC179" s="54">
        <f t="shared" si="42"/>
        <v>-0.04366722424</v>
      </c>
      <c r="AD179" s="170">
        <v>3.0</v>
      </c>
    </row>
    <row r="180">
      <c r="A180" s="201" t="str">
        <f>IF('DADOS e Estimativa_old'!A53="","",'DADOS e Estimativa_old'!A53)</f>
        <v>3-44</v>
      </c>
      <c r="B180" s="202" t="str">
        <f>IF('DADOS e Estimativa_old'!B53="","",'DADOS e Estimativa_old'!B53)</f>
        <v>Instalação item 43</v>
      </c>
      <c r="C180" s="203">
        <f>IF('DADOS e Estimativa_old'!C53="","",'DADOS e Estimativa_old'!C53)</f>
        <v>4</v>
      </c>
      <c r="D180" s="203" t="str">
        <f>IF('DADOS e Estimativa_old'!D53="","",'DADOS e Estimativa_old'!D53)</f>
        <v>unid.</v>
      </c>
      <c r="E180" s="204">
        <f>IF('DADOS e Estimativa_old'!E53&gt;0,IF(AND('DADOS e Estimativa_old'!$Z53&lt;='DADOS e Estimativa_old'!E53,'DADOS e Estimativa_old'!E53&lt;='DADOS e Estimativa_old'!$AA53),'DADOS e Estimativa_old'!E53,"excluído*"),"")</f>
        <v>2673.52</v>
      </c>
      <c r="F180" s="204" t="str">
        <f>IF('DADOS e Estimativa_old'!F53&gt;0,IF(AND('DADOS e Estimativa_old'!$Z53&lt;='DADOS e Estimativa_old'!F53,'DADOS e Estimativa_old'!F53&lt;='DADOS e Estimativa_old'!$AA53),'DADOS e Estimativa_old'!F53,"excluído*"),"")</f>
        <v>excluído*</v>
      </c>
      <c r="G180" s="204" t="str">
        <f>IF('DADOS e Estimativa_old'!G53&gt;0,IF(AND('DADOS e Estimativa_old'!$Z53&lt;='DADOS e Estimativa_old'!G53,'DADOS e Estimativa_old'!G53&lt;='DADOS e Estimativa_old'!$AA53),'DADOS e Estimativa_old'!G53,"excluído*"),"")</f>
        <v/>
      </c>
      <c r="H180" s="204" t="str">
        <f>IF('DADOS e Estimativa_old'!H53&gt;0,IF(AND('DADOS e Estimativa_old'!$Z53&lt;='DADOS e Estimativa_old'!H53,'DADOS e Estimativa_old'!H53&lt;='DADOS e Estimativa_old'!$AA53),'DADOS e Estimativa_old'!H53,"excluído*"),"")</f>
        <v/>
      </c>
      <c r="I180" s="204">
        <f>IF('DADOS e Estimativa_old'!I53&gt;0,IF(AND('DADOS e Estimativa_old'!$Z53&lt;='DADOS e Estimativa_old'!I53,'DADOS e Estimativa_old'!I53&lt;='DADOS e Estimativa_old'!$AA53),'DADOS e Estimativa_old'!I53,"excluído*"),"")</f>
        <v>1579</v>
      </c>
      <c r="J180" s="204" t="str">
        <f>IF('DADOS e Estimativa_old'!J53&gt;0,IF(AND('DADOS e Estimativa_old'!$Z53&lt;='DADOS e Estimativa_old'!J53,'DADOS e Estimativa_old'!J53&lt;='DADOS e Estimativa_old'!$AA53),'DADOS e Estimativa_old'!J53,"excluído*"),"")</f>
        <v/>
      </c>
      <c r="K180" s="204" t="str">
        <f>IF('DADOS e Estimativa_old'!K53&gt;0,IF(AND('DADOS e Estimativa_old'!$Z53&lt;='DADOS e Estimativa_old'!K53,'DADOS e Estimativa_old'!K53&lt;='DADOS e Estimativa_old'!$AA53),'DADOS e Estimativa_old'!K53,"excluído*"),"")</f>
        <v/>
      </c>
      <c r="L180" s="204" t="str">
        <f>IF('DADOS e Estimativa_old'!L53&gt;0,IF(AND('DADOS e Estimativa_old'!$Z53&lt;='DADOS e Estimativa_old'!L53,'DADOS e Estimativa_old'!L53&lt;='DADOS e Estimativa_old'!$AA53),'DADOS e Estimativa_old'!L53,"excluído*"),"")</f>
        <v/>
      </c>
      <c r="M180" s="204" t="str">
        <f>IF('DADOS e Estimativa_old'!M53&gt;0,IF(AND('DADOS e Estimativa_old'!$Z53&lt;='DADOS e Estimativa_old'!M53,'DADOS e Estimativa_old'!M53&lt;='DADOS e Estimativa_old'!$AA53),'DADOS e Estimativa_old'!M53,"excluído*"),"")</f>
        <v/>
      </c>
      <c r="N180" s="204" t="str">
        <f>IF('DADOS e Estimativa_old'!N53&gt;0,IF(AND('DADOS e Estimativa_old'!$Z53&lt;='DADOS e Estimativa_old'!N53,'DADOS e Estimativa_old'!N53&lt;='DADOS e Estimativa_old'!$AA53),'DADOS e Estimativa_old'!N53,"excluído*"),"")</f>
        <v/>
      </c>
      <c r="O180" s="204" t="str">
        <f>IF('DADOS e Estimativa_old'!O53&gt;0,IF(AND('DADOS e Estimativa_old'!$Z53&lt;='DADOS e Estimativa_old'!O53,'DADOS e Estimativa_old'!O53&lt;='DADOS e Estimativa_old'!$AA53),'DADOS e Estimativa_old'!O53,"excluído*"),"")</f>
        <v/>
      </c>
      <c r="P180" s="204" t="str">
        <f>IF('DADOS e Estimativa_old'!P53&gt;0,IF(AND('DADOS e Estimativa_old'!$Z53&lt;='DADOS e Estimativa_old'!P53,'DADOS e Estimativa_old'!P53&lt;='DADOS e Estimativa_old'!$AA53),'DADOS e Estimativa_old'!P53,"excluído*"),"")</f>
        <v/>
      </c>
      <c r="Q180" s="204" t="str">
        <f>IF('DADOS e Estimativa_old'!Q53&gt;0,IF(AND('DADOS e Estimativa_old'!$Z53&lt;='DADOS e Estimativa_old'!Q53,'DADOS e Estimativa_old'!Q53&lt;='DADOS e Estimativa_old'!$AA53),'DADOS e Estimativa_old'!Q53,"excluído*"),"")</f>
        <v/>
      </c>
      <c r="R180" s="204" t="str">
        <f>IF('DADOS e Estimativa_old'!R53&gt;0,IF(AND('DADOS e Estimativa_old'!$Z53&lt;='DADOS e Estimativa_old'!R53,'DADOS e Estimativa_old'!R53&lt;='DADOS e Estimativa_old'!$AA53),'DADOS e Estimativa_old'!R53,"excluído*"),"")</f>
        <v/>
      </c>
      <c r="S180" s="204" t="str">
        <f>IF('DADOS e Estimativa_old'!S53&gt;0,IF(AND('DADOS e Estimativa_old'!$Z53&lt;='DADOS e Estimativa_old'!S53,'DADOS e Estimativa_old'!S53&lt;='DADOS e Estimativa_old'!$AA53),'DADOS e Estimativa_old'!S53,"excluído*"),"")</f>
        <v/>
      </c>
      <c r="T180" s="204" t="str">
        <f>IF('DADOS e Estimativa_old'!T53&gt;0,IF(AND('DADOS e Estimativa_old'!$Z53&lt;='DADOS e Estimativa_old'!T53,'DADOS e Estimativa_old'!T53&lt;='DADOS e Estimativa_old'!$AA53),'DADOS e Estimativa_old'!T53,"excluído*"),"")</f>
        <v/>
      </c>
      <c r="U180" s="204" t="str">
        <f>IF('DADOS e Estimativa_old'!U53&gt;0,IF(AND('DADOS e Estimativa_old'!$Z53&lt;='DADOS e Estimativa_old'!U53,'DADOS e Estimativa_old'!U53&lt;='DADOS e Estimativa_old'!$AA53),'DADOS e Estimativa_old'!U53,"excluído*"),"")</f>
        <v/>
      </c>
      <c r="V180" s="204" t="str">
        <f>IF('DADOS e Estimativa_old'!V53&gt;0,IF(AND('DADOS e Estimativa_old'!$Z53&lt;='DADOS e Estimativa_old'!V53,'DADOS e Estimativa_old'!V53&lt;='DADOS e Estimativa_old'!$AA53),'DADOS e Estimativa_old'!V53,"excluído*"),"")</f>
        <v/>
      </c>
      <c r="W180" s="205" t="str">
        <f>IF('DADOS e Estimativa_old'!W53&gt;0,IF(AND('DADOS e Estimativa_old'!$Z53&lt;='DADOS e Estimativa_old'!W53,'DADOS e Estimativa_old'!W53&lt;='DADOS e Estimativa_old'!$AA53),'DADOS e Estimativa_old'!W53,"excluído*"),"")</f>
        <v/>
      </c>
      <c r="X180" s="166">
        <f t="shared" si="40"/>
        <v>2126.26</v>
      </c>
      <c r="Y180" s="167"/>
      <c r="Z180" s="206">
        <f t="shared" si="41"/>
        <v>8505.04</v>
      </c>
      <c r="AA180" s="207"/>
      <c r="AB180" s="169">
        <v>3367.75</v>
      </c>
      <c r="AC180" s="54">
        <f t="shared" si="42"/>
        <v>-0.3686407839</v>
      </c>
      <c r="AD180" s="170">
        <v>3.0</v>
      </c>
    </row>
    <row r="181" ht="21.0" customHeight="1">
      <c r="A181" s="182"/>
      <c r="B181" s="85" t="str">
        <f>B54</f>
        <v>Circunscrição IV</v>
      </c>
      <c r="C181" s="86"/>
      <c r="D181" s="86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148"/>
      <c r="Y181" s="148"/>
      <c r="Z181" s="148"/>
      <c r="AA181" s="149"/>
      <c r="AC181" s="70"/>
    </row>
    <row r="182" ht="18.75" customHeight="1">
      <c r="A182" s="183" t="str">
        <f>IF('DADOS e Estimativa_old'!A55="","",'DADOS e Estimativa_old'!A55)</f>
        <v>4-45</v>
      </c>
      <c r="B182" s="184" t="str">
        <f>IF('DADOS e Estimativa_old'!B55="","",'DADOS e Estimativa_old'!B55)</f>
        <v>Split Hi-Wall 12.000 BTU's</v>
      </c>
      <c r="C182" s="185">
        <f>IF('DADOS e Estimativa_old'!C55="","",'DADOS e Estimativa_old'!C55)</f>
        <v>3</v>
      </c>
      <c r="D182" s="185" t="str">
        <f>IF('DADOS e Estimativa_old'!D55="","",'DADOS e Estimativa_old'!D55)</f>
        <v>unid.</v>
      </c>
      <c r="E182" s="186">
        <f>IF('DADOS e Estimativa_old'!E55&gt;0,IF(AND('DADOS e Estimativa_old'!$Z55&lt;='DADOS e Estimativa_old'!E55,'DADOS e Estimativa_old'!E55&lt;='DADOS e Estimativa_old'!$AA55),'DADOS e Estimativa_old'!E55,"excluído*"),"")</f>
        <v>1846.05</v>
      </c>
      <c r="F182" s="186" t="str">
        <f>IF('DADOS e Estimativa_old'!F55&gt;0,IF(AND('DADOS e Estimativa_old'!$Z55&lt;='DADOS e Estimativa_old'!F55,'DADOS e Estimativa_old'!F55&lt;='DADOS e Estimativa_old'!$AA55),'DADOS e Estimativa_old'!F55,"excluído*"),"")</f>
        <v>excluído*</v>
      </c>
      <c r="G182" s="186">
        <f>IF('DADOS e Estimativa_old'!G55&gt;0,IF(AND('DADOS e Estimativa_old'!$Z55&lt;='DADOS e Estimativa_old'!G55,'DADOS e Estimativa_old'!G55&lt;='DADOS e Estimativa_old'!$AA55),'DADOS e Estimativa_old'!G55,"excluído*"),"")</f>
        <v>1875</v>
      </c>
      <c r="H182" s="186">
        <f>IF('DADOS e Estimativa_old'!H55&gt;0,IF(AND('DADOS e Estimativa_old'!$Z55&lt;='DADOS e Estimativa_old'!H55,'DADOS e Estimativa_old'!H55&lt;='DADOS e Estimativa_old'!$AA55),'DADOS e Estimativa_old'!H55,"excluído*"),"")</f>
        <v>1729</v>
      </c>
      <c r="I182" s="186" t="str">
        <f>IF('DADOS e Estimativa_old'!I55&gt;0,IF(AND('DADOS e Estimativa_old'!$Z55&lt;='DADOS e Estimativa_old'!I55,'DADOS e Estimativa_old'!I55&lt;='DADOS e Estimativa_old'!$AA55),'DADOS e Estimativa_old'!I55,"excluído*"),"")</f>
        <v/>
      </c>
      <c r="J182" s="186">
        <f>IF('DADOS e Estimativa_old'!J55&gt;0,IF(AND('DADOS e Estimativa_old'!$Z55&lt;='DADOS e Estimativa_old'!J55,'DADOS e Estimativa_old'!J55&lt;='DADOS e Estimativa_old'!$AA55),'DADOS e Estimativa_old'!J55,"excluído*"),"")</f>
        <v>1750</v>
      </c>
      <c r="K182" s="186">
        <f>IF('DADOS e Estimativa_old'!K55&gt;0,IF(AND('DADOS e Estimativa_old'!$Z55&lt;='DADOS e Estimativa_old'!K55,'DADOS e Estimativa_old'!K55&lt;='DADOS e Estimativa_old'!$AA55),'DADOS e Estimativa_old'!K55,"excluído*"),"")</f>
        <v>1541.5</v>
      </c>
      <c r="L182" s="186" t="str">
        <f>IF('DADOS e Estimativa_old'!L55&gt;0,IF(AND('DADOS e Estimativa_old'!$Z55&lt;='DADOS e Estimativa_old'!L55,'DADOS e Estimativa_old'!L55&lt;='DADOS e Estimativa_old'!$AA55),'DADOS e Estimativa_old'!L55,"excluído*"),"")</f>
        <v/>
      </c>
      <c r="M182" s="186" t="str">
        <f>IF('DADOS e Estimativa_old'!M55&gt;0,IF(AND('DADOS e Estimativa_old'!$Z55&lt;='DADOS e Estimativa_old'!M55,'DADOS e Estimativa_old'!M55&lt;='DADOS e Estimativa_old'!$AA55),'DADOS e Estimativa_old'!M55,"excluído*"),"")</f>
        <v/>
      </c>
      <c r="N182" s="186" t="str">
        <f>IF('DADOS e Estimativa_old'!N55&gt;0,IF(AND('DADOS e Estimativa_old'!$Z55&lt;='DADOS e Estimativa_old'!N55,'DADOS e Estimativa_old'!N55&lt;='DADOS e Estimativa_old'!$AA55),'DADOS e Estimativa_old'!N55,"excluído*"),"")</f>
        <v/>
      </c>
      <c r="O182" s="186" t="str">
        <f>IF('DADOS e Estimativa_old'!O55&gt;0,IF(AND('DADOS e Estimativa_old'!$Z55&lt;='DADOS e Estimativa_old'!O55,'DADOS e Estimativa_old'!O55&lt;='DADOS e Estimativa_old'!$AA55),'DADOS e Estimativa_old'!O55,"excluído*"),"")</f>
        <v/>
      </c>
      <c r="P182" s="186" t="str">
        <f>IF('DADOS e Estimativa_old'!P55&gt;0,IF(AND('DADOS e Estimativa_old'!$Z55&lt;='DADOS e Estimativa_old'!P55,'DADOS e Estimativa_old'!P55&lt;='DADOS e Estimativa_old'!$AA55),'DADOS e Estimativa_old'!P55,"excluído*"),"")</f>
        <v/>
      </c>
      <c r="Q182" s="186" t="str">
        <f>IF('DADOS e Estimativa_old'!Q55&gt;0,IF(AND('DADOS e Estimativa_old'!$Z55&lt;='DADOS e Estimativa_old'!Q55,'DADOS e Estimativa_old'!Q55&lt;='DADOS e Estimativa_old'!$AA55),'DADOS e Estimativa_old'!Q55,"excluído*"),"")</f>
        <v/>
      </c>
      <c r="R182" s="186" t="str">
        <f>IF('DADOS e Estimativa_old'!R55&gt;0,IF(AND('DADOS e Estimativa_old'!$Z55&lt;='DADOS e Estimativa_old'!R55,'DADOS e Estimativa_old'!R55&lt;='DADOS e Estimativa_old'!$AA55),'DADOS e Estimativa_old'!R55,"excluído*"),"")</f>
        <v/>
      </c>
      <c r="S182" s="186" t="str">
        <f>IF('DADOS e Estimativa_old'!S55&gt;0,IF(AND('DADOS e Estimativa_old'!$Z55&lt;='DADOS e Estimativa_old'!S55,'DADOS e Estimativa_old'!S55&lt;='DADOS e Estimativa_old'!$AA55),'DADOS e Estimativa_old'!S55,"excluído*"),"")</f>
        <v/>
      </c>
      <c r="T182" s="186" t="str">
        <f>IF('DADOS e Estimativa_old'!T55&gt;0,IF(AND('DADOS e Estimativa_old'!$Z55&lt;='DADOS e Estimativa_old'!T55,'DADOS e Estimativa_old'!T55&lt;='DADOS e Estimativa_old'!$AA55),'DADOS e Estimativa_old'!T55,"excluído*"),"")</f>
        <v/>
      </c>
      <c r="U182" s="186" t="str">
        <f>IF('DADOS e Estimativa_old'!U55&gt;0,IF(AND('DADOS e Estimativa_old'!$Z55&lt;='DADOS e Estimativa_old'!U55,'DADOS e Estimativa_old'!U55&lt;='DADOS e Estimativa_old'!$AA55),'DADOS e Estimativa_old'!U55,"excluído*"),"")</f>
        <v/>
      </c>
      <c r="V182" s="186" t="str">
        <f>IF('DADOS e Estimativa_old'!V55&gt;0,IF(AND('DADOS e Estimativa_old'!$Z55&lt;='DADOS e Estimativa_old'!V55,'DADOS e Estimativa_old'!V55&lt;='DADOS e Estimativa_old'!$AA55),'DADOS e Estimativa_old'!V55,"excluído*"),"")</f>
        <v/>
      </c>
      <c r="W182" s="187" t="str">
        <f>IF('DADOS e Estimativa_old'!W55&gt;0,IF(AND('DADOS e Estimativa_old'!$Z55&lt;='DADOS e Estimativa_old'!W55,'DADOS e Estimativa_old'!W55&lt;='DADOS e Estimativa_old'!$AA55),'DADOS e Estimativa_old'!W55,"excluído*"),"")</f>
        <v/>
      </c>
      <c r="X182" s="156">
        <f t="shared" ref="X182:X195" si="43">IF(SUM(E182:M182)&gt;0,ROUND(AVERAGE(E182:M182),2),"")</f>
        <v>1748.31</v>
      </c>
      <c r="Y182" s="157"/>
      <c r="Z182" s="188">
        <f t="shared" ref="Z182:Z195" si="44">IF(X182&lt;&gt;"",X182*C182,"")</f>
        <v>5244.93</v>
      </c>
      <c r="AA182" s="157"/>
      <c r="AB182" s="169">
        <v>1889.0</v>
      </c>
      <c r="AC182" s="54">
        <f t="shared" ref="AC182:AC195" si="45">X182/AB182-1</f>
        <v>-0.07447856008</v>
      </c>
      <c r="AD182" s="170">
        <v>4.0</v>
      </c>
    </row>
    <row r="183" ht="18.75" customHeight="1">
      <c r="A183" s="189" t="str">
        <f>IF('DADOS e Estimativa_old'!A56="","",'DADOS e Estimativa_old'!A56)</f>
        <v>4-46</v>
      </c>
      <c r="B183" s="190" t="str">
        <f>IF('DADOS e Estimativa_old'!B56="","",'DADOS e Estimativa_old'!B56)</f>
        <v>Instalação item 45</v>
      </c>
      <c r="C183" s="191">
        <f>IF('DADOS e Estimativa_old'!C56="","",'DADOS e Estimativa_old'!C56)</f>
        <v>3</v>
      </c>
      <c r="D183" s="191" t="str">
        <f>IF('DADOS e Estimativa_old'!D56="","",'DADOS e Estimativa_old'!D56)</f>
        <v>unid.</v>
      </c>
      <c r="E183" s="192">
        <f>IF('DADOS e Estimativa_old'!E56&gt;0,IF(AND('DADOS e Estimativa_old'!$Z56&lt;='DADOS e Estimativa_old'!E56,'DADOS e Estimativa_old'!E56&lt;='DADOS e Estimativa_old'!$AA56),'DADOS e Estimativa_old'!E56,"excluído*"),"")</f>
        <v>2231.28</v>
      </c>
      <c r="F183" s="192" t="str">
        <f>IF('DADOS e Estimativa_old'!F56&gt;0,IF(AND('DADOS e Estimativa_old'!$Z56&lt;='DADOS e Estimativa_old'!F56,'DADOS e Estimativa_old'!F56&lt;='DADOS e Estimativa_old'!$AA56),'DADOS e Estimativa_old'!F56,"excluído*"),"")</f>
        <v>excluído*</v>
      </c>
      <c r="G183" s="192" t="str">
        <f>IF('DADOS e Estimativa_old'!G56&gt;0,IF(AND('DADOS e Estimativa_old'!$Z56&lt;='DADOS e Estimativa_old'!G56,'DADOS e Estimativa_old'!G56&lt;='DADOS e Estimativa_old'!$AA56),'DADOS e Estimativa_old'!G56,"excluído*"),"")</f>
        <v/>
      </c>
      <c r="H183" s="192" t="str">
        <f>IF('DADOS e Estimativa_old'!H56&gt;0,IF(AND('DADOS e Estimativa_old'!$Z56&lt;='DADOS e Estimativa_old'!H56,'DADOS e Estimativa_old'!H56&lt;='DADOS e Estimativa_old'!$AA56),'DADOS e Estimativa_old'!H56,"excluído*"),"")</f>
        <v/>
      </c>
      <c r="I183" s="192" t="str">
        <f>IF('DADOS e Estimativa_old'!I56&gt;0,IF(AND('DADOS e Estimativa_old'!$Z56&lt;='DADOS e Estimativa_old'!I56,'DADOS e Estimativa_old'!I56&lt;='DADOS e Estimativa_old'!$AA56),'DADOS e Estimativa_old'!I56,"excluído*"),"")</f>
        <v/>
      </c>
      <c r="J183" s="192">
        <f>IF('DADOS e Estimativa_old'!J56&gt;0,IF(AND('DADOS e Estimativa_old'!$Z56&lt;='DADOS e Estimativa_old'!J56,'DADOS e Estimativa_old'!J56&lt;='DADOS e Estimativa_old'!$AA56),'DADOS e Estimativa_old'!J56,"excluído*"),"")</f>
        <v>640</v>
      </c>
      <c r="K183" s="192">
        <f>IF('DADOS e Estimativa_old'!K56&gt;0,IF(AND('DADOS e Estimativa_old'!$Z56&lt;='DADOS e Estimativa_old'!K56,'DADOS e Estimativa_old'!K56&lt;='DADOS e Estimativa_old'!$AA56),'DADOS e Estimativa_old'!K56,"excluído*"),"")</f>
        <v>835</v>
      </c>
      <c r="L183" s="192" t="str">
        <f>IF('DADOS e Estimativa_old'!L56&gt;0,IF(AND('DADOS e Estimativa_old'!$Z56&lt;='DADOS e Estimativa_old'!L56,'DADOS e Estimativa_old'!L56&lt;='DADOS e Estimativa_old'!$AA56),'DADOS e Estimativa_old'!L56,"excluído*"),"")</f>
        <v/>
      </c>
      <c r="M183" s="192" t="str">
        <f>IF('DADOS e Estimativa_old'!M56&gt;0,IF(AND('DADOS e Estimativa_old'!$Z56&lt;='DADOS e Estimativa_old'!M56,'DADOS e Estimativa_old'!M56&lt;='DADOS e Estimativa_old'!$AA56),'DADOS e Estimativa_old'!M56,"excluído*"),"")</f>
        <v/>
      </c>
      <c r="N183" s="192" t="str">
        <f>IF('DADOS e Estimativa_old'!N56&gt;0,IF(AND('DADOS e Estimativa_old'!$Z56&lt;='DADOS e Estimativa_old'!N56,'DADOS e Estimativa_old'!N56&lt;='DADOS e Estimativa_old'!$AA56),'DADOS e Estimativa_old'!N56,"excluído*"),"")</f>
        <v/>
      </c>
      <c r="O183" s="192" t="str">
        <f>IF('DADOS e Estimativa_old'!O56&gt;0,IF(AND('DADOS e Estimativa_old'!$Z56&lt;='DADOS e Estimativa_old'!O56,'DADOS e Estimativa_old'!O56&lt;='DADOS e Estimativa_old'!$AA56),'DADOS e Estimativa_old'!O56,"excluído*"),"")</f>
        <v/>
      </c>
      <c r="P183" s="192" t="str">
        <f>IF('DADOS e Estimativa_old'!P56&gt;0,IF(AND('DADOS e Estimativa_old'!$Z56&lt;='DADOS e Estimativa_old'!P56,'DADOS e Estimativa_old'!P56&lt;='DADOS e Estimativa_old'!$AA56),'DADOS e Estimativa_old'!P56,"excluído*"),"")</f>
        <v/>
      </c>
      <c r="Q183" s="192" t="str">
        <f>IF('DADOS e Estimativa_old'!Q56&gt;0,IF(AND('DADOS e Estimativa_old'!$Z56&lt;='DADOS e Estimativa_old'!Q56,'DADOS e Estimativa_old'!Q56&lt;='DADOS e Estimativa_old'!$AA56),'DADOS e Estimativa_old'!Q56,"excluído*"),"")</f>
        <v/>
      </c>
      <c r="R183" s="192" t="str">
        <f>IF('DADOS e Estimativa_old'!R56&gt;0,IF(AND('DADOS e Estimativa_old'!$Z56&lt;='DADOS e Estimativa_old'!R56,'DADOS e Estimativa_old'!R56&lt;='DADOS e Estimativa_old'!$AA56),'DADOS e Estimativa_old'!R56,"excluído*"),"")</f>
        <v/>
      </c>
      <c r="S183" s="192" t="str">
        <f>IF('DADOS e Estimativa_old'!S56&gt;0,IF(AND('DADOS e Estimativa_old'!$Z56&lt;='DADOS e Estimativa_old'!S56,'DADOS e Estimativa_old'!S56&lt;='DADOS e Estimativa_old'!$AA56),'DADOS e Estimativa_old'!S56,"excluído*"),"")</f>
        <v/>
      </c>
      <c r="T183" s="192" t="str">
        <f>IF('DADOS e Estimativa_old'!T56&gt;0,IF(AND('DADOS e Estimativa_old'!$Z56&lt;='DADOS e Estimativa_old'!T56,'DADOS e Estimativa_old'!T56&lt;='DADOS e Estimativa_old'!$AA56),'DADOS e Estimativa_old'!T56,"excluído*"),"")</f>
        <v/>
      </c>
      <c r="U183" s="192" t="str">
        <f>IF('DADOS e Estimativa_old'!U56&gt;0,IF(AND('DADOS e Estimativa_old'!$Z56&lt;='DADOS e Estimativa_old'!U56,'DADOS e Estimativa_old'!U56&lt;='DADOS e Estimativa_old'!$AA56),'DADOS e Estimativa_old'!U56,"excluído*"),"")</f>
        <v/>
      </c>
      <c r="V183" s="192" t="str">
        <f>IF('DADOS e Estimativa_old'!V56&gt;0,IF(AND('DADOS e Estimativa_old'!$Z56&lt;='DADOS e Estimativa_old'!V56,'DADOS e Estimativa_old'!V56&lt;='DADOS e Estimativa_old'!$AA56),'DADOS e Estimativa_old'!V56,"excluído*"),"")</f>
        <v/>
      </c>
      <c r="W183" s="208" t="str">
        <f>IF('DADOS e Estimativa_old'!W56&gt;0,IF(AND('DADOS e Estimativa_old'!$Z56&lt;='DADOS e Estimativa_old'!W56,'DADOS e Estimativa_old'!W56&lt;='DADOS e Estimativa_old'!$AA56),'DADOS e Estimativa_old'!W56,"excluído*"),"")</f>
        <v/>
      </c>
      <c r="X183" s="166">
        <f t="shared" si="43"/>
        <v>1235.43</v>
      </c>
      <c r="Y183" s="167"/>
      <c r="Z183" s="209">
        <f t="shared" si="44"/>
        <v>3706.29</v>
      </c>
      <c r="AA183" s="167"/>
      <c r="AB183" s="169">
        <v>600.0</v>
      </c>
      <c r="AC183" s="54">
        <f t="shared" si="45"/>
        <v>1.05905</v>
      </c>
      <c r="AD183" s="170">
        <v>4.0</v>
      </c>
    </row>
    <row r="184" ht="18.75" customHeight="1">
      <c r="A184" s="195" t="str">
        <f>IF('DADOS e Estimativa_old'!A57="","",'DADOS e Estimativa_old'!A57)</f>
        <v>4-47</v>
      </c>
      <c r="B184" s="196" t="str">
        <f>IF('DADOS e Estimativa_old'!B57="","",'DADOS e Estimativa_old'!B57)</f>
        <v>Split Hi-Wall 18.000 BTU's</v>
      </c>
      <c r="C184" s="197">
        <f>IF('DADOS e Estimativa_old'!C57="","",'DADOS e Estimativa_old'!C57)</f>
        <v>5</v>
      </c>
      <c r="D184" s="197" t="str">
        <f>IF('DADOS e Estimativa_old'!D57="","",'DADOS e Estimativa_old'!D57)</f>
        <v>unid.</v>
      </c>
      <c r="E184" s="198">
        <f>IF('DADOS e Estimativa_old'!E57&gt;0,IF(AND('DADOS e Estimativa_old'!$Z57&lt;='DADOS e Estimativa_old'!E57,'DADOS e Estimativa_old'!E57&lt;='DADOS e Estimativa_old'!$AA57),'DADOS e Estimativa_old'!E57,"excluído*"),"")</f>
        <v>2136.55</v>
      </c>
      <c r="F184" s="198" t="str">
        <f>IF('DADOS e Estimativa_old'!F57&gt;0,IF(AND('DADOS e Estimativa_old'!$Z57&lt;='DADOS e Estimativa_old'!F57,'DADOS e Estimativa_old'!F57&lt;='DADOS e Estimativa_old'!$AA57),'DADOS e Estimativa_old'!F57,"excluído*"),"")</f>
        <v>excluído*</v>
      </c>
      <c r="G184" s="198">
        <f>IF('DADOS e Estimativa_old'!G57&gt;0,IF(AND('DADOS e Estimativa_old'!$Z57&lt;='DADOS e Estimativa_old'!G57,'DADOS e Estimativa_old'!G57&lt;='DADOS e Estimativa_old'!$AA57),'DADOS e Estimativa_old'!G57,"excluído*"),"")</f>
        <v>2890</v>
      </c>
      <c r="H184" s="198">
        <f>IF('DADOS e Estimativa_old'!H57&gt;0,IF(AND('DADOS e Estimativa_old'!$Z57&lt;='DADOS e Estimativa_old'!H57,'DADOS e Estimativa_old'!H57&lt;='DADOS e Estimativa_old'!$AA57),'DADOS e Estimativa_old'!H57,"excluído*"),"")</f>
        <v>2989</v>
      </c>
      <c r="I184" s="198" t="str">
        <f>IF('DADOS e Estimativa_old'!I57&gt;0,IF(AND('DADOS e Estimativa_old'!$Z57&lt;='DADOS e Estimativa_old'!I57,'DADOS e Estimativa_old'!I57&lt;='DADOS e Estimativa_old'!$AA57),'DADOS e Estimativa_old'!I57,"excluído*"),"")</f>
        <v/>
      </c>
      <c r="J184" s="198">
        <f>IF('DADOS e Estimativa_old'!J57&gt;0,IF(AND('DADOS e Estimativa_old'!$Z57&lt;='DADOS e Estimativa_old'!J57,'DADOS e Estimativa_old'!J57&lt;='DADOS e Estimativa_old'!$AA57),'DADOS e Estimativa_old'!J57,"excluído*"),"")</f>
        <v>2457.11</v>
      </c>
      <c r="K184" s="198">
        <f>IF('DADOS e Estimativa_old'!K57&gt;0,IF(AND('DADOS e Estimativa_old'!$Z57&lt;='DADOS e Estimativa_old'!K57,'DADOS e Estimativa_old'!K57&lt;='DADOS e Estimativa_old'!$AA57),'DADOS e Estimativa_old'!K57,"excluído*"),"")</f>
        <v>2320</v>
      </c>
      <c r="L184" s="198" t="str">
        <f>IF('DADOS e Estimativa_old'!L57&gt;0,IF(AND('DADOS e Estimativa_old'!$Z57&lt;='DADOS e Estimativa_old'!L57,'DADOS e Estimativa_old'!L57&lt;='DADOS e Estimativa_old'!$AA57),'DADOS e Estimativa_old'!L57,"excluído*"),"")</f>
        <v/>
      </c>
      <c r="M184" s="198" t="str">
        <f>IF('DADOS e Estimativa_old'!M57&gt;0,IF(AND('DADOS e Estimativa_old'!$Z57&lt;='DADOS e Estimativa_old'!M57,'DADOS e Estimativa_old'!M57&lt;='DADOS e Estimativa_old'!$AA57),'DADOS e Estimativa_old'!M57,"excluído*"),"")</f>
        <v/>
      </c>
      <c r="N184" s="198" t="str">
        <f>IF('DADOS e Estimativa_old'!N57&gt;0,IF(AND('DADOS e Estimativa_old'!$Z57&lt;='DADOS e Estimativa_old'!N57,'DADOS e Estimativa_old'!N57&lt;='DADOS e Estimativa_old'!$AA57),'DADOS e Estimativa_old'!N57,"excluído*"),"")</f>
        <v/>
      </c>
      <c r="O184" s="198" t="str">
        <f>IF('DADOS e Estimativa_old'!O57&gt;0,IF(AND('DADOS e Estimativa_old'!$Z57&lt;='DADOS e Estimativa_old'!O57,'DADOS e Estimativa_old'!O57&lt;='DADOS e Estimativa_old'!$AA57),'DADOS e Estimativa_old'!O57,"excluído*"),"")</f>
        <v/>
      </c>
      <c r="P184" s="198" t="str">
        <f>IF('DADOS e Estimativa_old'!P57&gt;0,IF(AND('DADOS e Estimativa_old'!$Z57&lt;='DADOS e Estimativa_old'!P57,'DADOS e Estimativa_old'!P57&lt;='DADOS e Estimativa_old'!$AA57),'DADOS e Estimativa_old'!P57,"excluído*"),"")</f>
        <v/>
      </c>
      <c r="Q184" s="198" t="str">
        <f>IF('DADOS e Estimativa_old'!Q57&gt;0,IF(AND('DADOS e Estimativa_old'!$Z57&lt;='DADOS e Estimativa_old'!Q57,'DADOS e Estimativa_old'!Q57&lt;='DADOS e Estimativa_old'!$AA57),'DADOS e Estimativa_old'!Q57,"excluído*"),"")</f>
        <v/>
      </c>
      <c r="R184" s="198" t="str">
        <f>IF('DADOS e Estimativa_old'!R57&gt;0,IF(AND('DADOS e Estimativa_old'!$Z57&lt;='DADOS e Estimativa_old'!R57,'DADOS e Estimativa_old'!R57&lt;='DADOS e Estimativa_old'!$AA57),'DADOS e Estimativa_old'!R57,"excluído*"),"")</f>
        <v/>
      </c>
      <c r="S184" s="198" t="str">
        <f>IF('DADOS e Estimativa_old'!S57&gt;0,IF(AND('DADOS e Estimativa_old'!$Z57&lt;='DADOS e Estimativa_old'!S57,'DADOS e Estimativa_old'!S57&lt;='DADOS e Estimativa_old'!$AA57),'DADOS e Estimativa_old'!S57,"excluído*"),"")</f>
        <v/>
      </c>
      <c r="T184" s="198" t="str">
        <f>IF('DADOS e Estimativa_old'!T57&gt;0,IF(AND('DADOS e Estimativa_old'!$Z57&lt;='DADOS e Estimativa_old'!T57,'DADOS e Estimativa_old'!T57&lt;='DADOS e Estimativa_old'!$AA57),'DADOS e Estimativa_old'!T57,"excluído*"),"")</f>
        <v/>
      </c>
      <c r="U184" s="198" t="str">
        <f>IF('DADOS e Estimativa_old'!U57&gt;0,IF(AND('DADOS e Estimativa_old'!$Z57&lt;='DADOS e Estimativa_old'!U57,'DADOS e Estimativa_old'!U57&lt;='DADOS e Estimativa_old'!$AA57),'DADOS e Estimativa_old'!U57,"excluído*"),"")</f>
        <v/>
      </c>
      <c r="V184" s="198" t="str">
        <f>IF('DADOS e Estimativa_old'!V57&gt;0,IF(AND('DADOS e Estimativa_old'!$Z57&lt;='DADOS e Estimativa_old'!V57,'DADOS e Estimativa_old'!V57&lt;='DADOS e Estimativa_old'!$AA57),'DADOS e Estimativa_old'!V57,"excluído*"),"")</f>
        <v/>
      </c>
      <c r="W184" s="199" t="str">
        <f>IF('DADOS e Estimativa_old'!W57&gt;0,IF(AND('DADOS e Estimativa_old'!$Z57&lt;='DADOS e Estimativa_old'!W57,'DADOS e Estimativa_old'!W57&lt;='DADOS e Estimativa_old'!$AA57),'DADOS e Estimativa_old'!W57,"excluído*"),"")</f>
        <v/>
      </c>
      <c r="X184" s="177">
        <f t="shared" si="43"/>
        <v>2558.53</v>
      </c>
      <c r="Y184" s="167"/>
      <c r="Z184" s="210">
        <f t="shared" si="44"/>
        <v>12792.65</v>
      </c>
      <c r="AA184" s="142"/>
      <c r="AB184" s="169">
        <v>2488.0</v>
      </c>
      <c r="AC184" s="54">
        <f t="shared" si="45"/>
        <v>0.02834807074</v>
      </c>
      <c r="AD184" s="170">
        <v>4.0</v>
      </c>
    </row>
    <row r="185" ht="18.75" customHeight="1">
      <c r="A185" s="195" t="str">
        <f>IF('DADOS e Estimativa_old'!A58="","",'DADOS e Estimativa_old'!A58)</f>
        <v>4-48</v>
      </c>
      <c r="B185" s="196" t="str">
        <f>IF('DADOS e Estimativa_old'!B58="","",'DADOS e Estimativa_old'!B58)</f>
        <v>Instalação item 47</v>
      </c>
      <c r="C185" s="197">
        <f>IF('DADOS e Estimativa_old'!C58="","",'DADOS e Estimativa_old'!C58)</f>
        <v>5</v>
      </c>
      <c r="D185" s="197" t="str">
        <f>IF('DADOS e Estimativa_old'!D58="","",'DADOS e Estimativa_old'!D58)</f>
        <v>unid.</v>
      </c>
      <c r="E185" s="198">
        <f>IF('DADOS e Estimativa_old'!E58&gt;0,IF(AND('DADOS e Estimativa_old'!$Z58&lt;='DADOS e Estimativa_old'!E58,'DADOS e Estimativa_old'!E58&lt;='DADOS e Estimativa_old'!$AA58),'DADOS e Estimativa_old'!E58,"excluído*"),"")</f>
        <v>2231.28</v>
      </c>
      <c r="F185" s="198" t="str">
        <f>IF('DADOS e Estimativa_old'!F58&gt;0,IF(AND('DADOS e Estimativa_old'!$Z58&lt;='DADOS e Estimativa_old'!F58,'DADOS e Estimativa_old'!F58&lt;='DADOS e Estimativa_old'!$AA58),'DADOS e Estimativa_old'!F58,"excluído*"),"")</f>
        <v>excluído*</v>
      </c>
      <c r="G185" s="198" t="str">
        <f>IF('DADOS e Estimativa_old'!G58&gt;0,IF(AND('DADOS e Estimativa_old'!$Z58&lt;='DADOS e Estimativa_old'!G58,'DADOS e Estimativa_old'!G58&lt;='DADOS e Estimativa_old'!$AA58),'DADOS e Estimativa_old'!G58,"excluído*"),"")</f>
        <v/>
      </c>
      <c r="H185" s="198" t="str">
        <f>IF('DADOS e Estimativa_old'!H58&gt;0,IF(AND('DADOS e Estimativa_old'!$Z58&lt;='DADOS e Estimativa_old'!H58,'DADOS e Estimativa_old'!H58&lt;='DADOS e Estimativa_old'!$AA58),'DADOS e Estimativa_old'!H58,"excluído*"),"")</f>
        <v/>
      </c>
      <c r="I185" s="198" t="str">
        <f>IF('DADOS e Estimativa_old'!I58&gt;0,IF(AND('DADOS e Estimativa_old'!$Z58&lt;='DADOS e Estimativa_old'!I58,'DADOS e Estimativa_old'!I58&lt;='DADOS e Estimativa_old'!$AA58),'DADOS e Estimativa_old'!I58,"excluído*"),"")</f>
        <v/>
      </c>
      <c r="J185" s="198">
        <f>IF('DADOS e Estimativa_old'!J58&gt;0,IF(AND('DADOS e Estimativa_old'!$Z58&lt;='DADOS e Estimativa_old'!J58,'DADOS e Estimativa_old'!J58&lt;='DADOS e Estimativa_old'!$AA58),'DADOS e Estimativa_old'!J58,"excluído*"),"")</f>
        <v>750</v>
      </c>
      <c r="K185" s="198">
        <f>IF('DADOS e Estimativa_old'!K58&gt;0,IF(AND('DADOS e Estimativa_old'!$Z58&lt;='DADOS e Estimativa_old'!K58,'DADOS e Estimativa_old'!K58&lt;='DADOS e Estimativa_old'!$AA58),'DADOS e Estimativa_old'!K58,"excluído*"),"")</f>
        <v>835</v>
      </c>
      <c r="L185" s="198" t="str">
        <f>IF('DADOS e Estimativa_old'!L58&gt;0,IF(AND('DADOS e Estimativa_old'!$Z58&lt;='DADOS e Estimativa_old'!L58,'DADOS e Estimativa_old'!L58&lt;='DADOS e Estimativa_old'!$AA58),'DADOS e Estimativa_old'!L58,"excluído*"),"")</f>
        <v/>
      </c>
      <c r="M185" s="198" t="str">
        <f>IF('DADOS e Estimativa_old'!M58&gt;0,IF(AND('DADOS e Estimativa_old'!$Z58&lt;='DADOS e Estimativa_old'!M58,'DADOS e Estimativa_old'!M58&lt;='DADOS e Estimativa_old'!$AA58),'DADOS e Estimativa_old'!M58,"excluído*"),"")</f>
        <v/>
      </c>
      <c r="N185" s="198" t="str">
        <f>IF('DADOS e Estimativa_old'!N58&gt;0,IF(AND('DADOS e Estimativa_old'!$Z58&lt;='DADOS e Estimativa_old'!N58,'DADOS e Estimativa_old'!N58&lt;='DADOS e Estimativa_old'!$AA58),'DADOS e Estimativa_old'!N58,"excluído*"),"")</f>
        <v/>
      </c>
      <c r="O185" s="198" t="str">
        <f>IF('DADOS e Estimativa_old'!O58&gt;0,IF(AND('DADOS e Estimativa_old'!$Z58&lt;='DADOS e Estimativa_old'!O58,'DADOS e Estimativa_old'!O58&lt;='DADOS e Estimativa_old'!$AA58),'DADOS e Estimativa_old'!O58,"excluído*"),"")</f>
        <v/>
      </c>
      <c r="P185" s="198" t="str">
        <f>IF('DADOS e Estimativa_old'!P58&gt;0,IF(AND('DADOS e Estimativa_old'!$Z58&lt;='DADOS e Estimativa_old'!P58,'DADOS e Estimativa_old'!P58&lt;='DADOS e Estimativa_old'!$AA58),'DADOS e Estimativa_old'!P58,"excluído*"),"")</f>
        <v/>
      </c>
      <c r="Q185" s="198" t="str">
        <f>IF('DADOS e Estimativa_old'!Q58&gt;0,IF(AND('DADOS e Estimativa_old'!$Z58&lt;='DADOS e Estimativa_old'!Q58,'DADOS e Estimativa_old'!Q58&lt;='DADOS e Estimativa_old'!$AA58),'DADOS e Estimativa_old'!Q58,"excluído*"),"")</f>
        <v/>
      </c>
      <c r="R185" s="198" t="str">
        <f>IF('DADOS e Estimativa_old'!R58&gt;0,IF(AND('DADOS e Estimativa_old'!$Z58&lt;='DADOS e Estimativa_old'!R58,'DADOS e Estimativa_old'!R58&lt;='DADOS e Estimativa_old'!$AA58),'DADOS e Estimativa_old'!R58,"excluído*"),"")</f>
        <v/>
      </c>
      <c r="S185" s="198" t="str">
        <f>IF('DADOS e Estimativa_old'!S58&gt;0,IF(AND('DADOS e Estimativa_old'!$Z58&lt;='DADOS e Estimativa_old'!S58,'DADOS e Estimativa_old'!S58&lt;='DADOS e Estimativa_old'!$AA58),'DADOS e Estimativa_old'!S58,"excluído*"),"")</f>
        <v/>
      </c>
      <c r="T185" s="198" t="str">
        <f>IF('DADOS e Estimativa_old'!T58&gt;0,IF(AND('DADOS e Estimativa_old'!$Z58&lt;='DADOS e Estimativa_old'!T58,'DADOS e Estimativa_old'!T58&lt;='DADOS e Estimativa_old'!$AA58),'DADOS e Estimativa_old'!T58,"excluído*"),"")</f>
        <v/>
      </c>
      <c r="U185" s="198" t="str">
        <f>IF('DADOS e Estimativa_old'!U58&gt;0,IF(AND('DADOS e Estimativa_old'!$Z58&lt;='DADOS e Estimativa_old'!U58,'DADOS e Estimativa_old'!U58&lt;='DADOS e Estimativa_old'!$AA58),'DADOS e Estimativa_old'!U58,"excluído*"),"")</f>
        <v/>
      </c>
      <c r="V185" s="198" t="str">
        <f>IF('DADOS e Estimativa_old'!V58&gt;0,IF(AND('DADOS e Estimativa_old'!$Z58&lt;='DADOS e Estimativa_old'!V58,'DADOS e Estimativa_old'!V58&lt;='DADOS e Estimativa_old'!$AA58),'DADOS e Estimativa_old'!V58,"excluído*"),"")</f>
        <v/>
      </c>
      <c r="W185" s="199" t="str">
        <f>IF('DADOS e Estimativa_old'!W58&gt;0,IF(AND('DADOS e Estimativa_old'!$Z58&lt;='DADOS e Estimativa_old'!W58,'DADOS e Estimativa_old'!W58&lt;='DADOS e Estimativa_old'!$AA58),'DADOS e Estimativa_old'!W58,"excluído*"),"")</f>
        <v/>
      </c>
      <c r="X185" s="177">
        <f t="shared" si="43"/>
        <v>1272.09</v>
      </c>
      <c r="Y185" s="167"/>
      <c r="Z185" s="210">
        <f t="shared" si="44"/>
        <v>6360.45</v>
      </c>
      <c r="AA185" s="142"/>
      <c r="AB185" s="169">
        <v>600.0</v>
      </c>
      <c r="AC185" s="54">
        <f t="shared" si="45"/>
        <v>1.12015</v>
      </c>
      <c r="AD185" s="170">
        <v>4.0</v>
      </c>
    </row>
    <row r="186" ht="18.75" customHeight="1">
      <c r="A186" s="189" t="str">
        <f>IF('DADOS e Estimativa_old'!A59="","",'DADOS e Estimativa_old'!A59)</f>
        <v>4-49</v>
      </c>
      <c r="B186" s="190" t="str">
        <f>IF('DADOS e Estimativa_old'!B59="","",'DADOS e Estimativa_old'!B59)</f>
        <v>Split Piso-Teto 22.000 a 24.000 BTU's</v>
      </c>
      <c r="C186" s="191">
        <f>IF('DADOS e Estimativa_old'!C59="","",'DADOS e Estimativa_old'!C59)</f>
        <v>5</v>
      </c>
      <c r="D186" s="191" t="str">
        <f>IF('DADOS e Estimativa_old'!D59="","",'DADOS e Estimativa_old'!D59)</f>
        <v>unid.</v>
      </c>
      <c r="E186" s="192">
        <f>IF('DADOS e Estimativa_old'!E59&gt;0,IF(AND('DADOS e Estimativa_old'!$Z59&lt;='DADOS e Estimativa_old'!E59,'DADOS e Estimativa_old'!E59&lt;='DADOS e Estimativa_old'!$AA59),'DADOS e Estimativa_old'!E59,"excluído*"),"")</f>
        <v>5685.61</v>
      </c>
      <c r="F186" s="192" t="str">
        <f>IF('DADOS e Estimativa_old'!F59&gt;0,IF(AND('DADOS e Estimativa_old'!$Z59&lt;='DADOS e Estimativa_old'!F59,'DADOS e Estimativa_old'!F59&lt;='DADOS e Estimativa_old'!$AA59),'DADOS e Estimativa_old'!F59,"excluído*"),"")</f>
        <v>excluído*</v>
      </c>
      <c r="G186" s="192">
        <f>IF('DADOS e Estimativa_old'!G59&gt;0,IF(AND('DADOS e Estimativa_old'!$Z59&lt;='DADOS e Estimativa_old'!G59,'DADOS e Estimativa_old'!G59&lt;='DADOS e Estimativa_old'!$AA59),'DADOS e Estimativa_old'!G59,"excluído*"),"")</f>
        <v>6450</v>
      </c>
      <c r="H186" s="192" t="str">
        <f>IF('DADOS e Estimativa_old'!H59&gt;0,IF(AND('DADOS e Estimativa_old'!$Z59&lt;='DADOS e Estimativa_old'!H59,'DADOS e Estimativa_old'!H59&lt;='DADOS e Estimativa_old'!$AA59),'DADOS e Estimativa_old'!H59,"excluído*"),"")</f>
        <v/>
      </c>
      <c r="I186" s="192" t="str">
        <f>IF('DADOS e Estimativa_old'!I59&gt;0,IF(AND('DADOS e Estimativa_old'!$Z59&lt;='DADOS e Estimativa_old'!I59,'DADOS e Estimativa_old'!I59&lt;='DADOS e Estimativa_old'!$AA59),'DADOS e Estimativa_old'!I59,"excluído*"),"")</f>
        <v/>
      </c>
      <c r="J186" s="192">
        <f>IF('DADOS e Estimativa_old'!J59&gt;0,IF(AND('DADOS e Estimativa_old'!$Z59&lt;='DADOS e Estimativa_old'!J59,'DADOS e Estimativa_old'!J59&lt;='DADOS e Estimativa_old'!$AA59),'DADOS e Estimativa_old'!J59,"excluído*"),"")</f>
        <v>7500</v>
      </c>
      <c r="K186" s="192" t="str">
        <f>IF('DADOS e Estimativa_old'!K59&gt;0,IF(AND('DADOS e Estimativa_old'!$Z59&lt;='DADOS e Estimativa_old'!K59,'DADOS e Estimativa_old'!K59&lt;='DADOS e Estimativa_old'!$AA59),'DADOS e Estimativa_old'!K59,"excluído*"),"")</f>
        <v>excluído*</v>
      </c>
      <c r="L186" s="192" t="str">
        <f>IF('DADOS e Estimativa_old'!L59&gt;0,IF(AND('DADOS e Estimativa_old'!$Z59&lt;='DADOS e Estimativa_old'!L59,'DADOS e Estimativa_old'!L59&lt;='DADOS e Estimativa_old'!$AA59),'DADOS e Estimativa_old'!L59,"excluído*"),"")</f>
        <v/>
      </c>
      <c r="M186" s="192" t="str">
        <f>IF('DADOS e Estimativa_old'!M59&gt;0,IF(AND('DADOS e Estimativa_old'!$Z59&lt;='DADOS e Estimativa_old'!M59,'DADOS e Estimativa_old'!M59&lt;='DADOS e Estimativa_old'!$AA59),'DADOS e Estimativa_old'!M59,"excluído*"),"")</f>
        <v/>
      </c>
      <c r="N186" s="192" t="str">
        <f>IF('DADOS e Estimativa_old'!N59&gt;0,IF(AND('DADOS e Estimativa_old'!$Z59&lt;='DADOS e Estimativa_old'!N59,'DADOS e Estimativa_old'!N59&lt;='DADOS e Estimativa_old'!$AA59),'DADOS e Estimativa_old'!N59,"excluído*"),"")</f>
        <v/>
      </c>
      <c r="O186" s="192" t="str">
        <f>IF('DADOS e Estimativa_old'!O59&gt;0,IF(AND('DADOS e Estimativa_old'!$Z59&lt;='DADOS e Estimativa_old'!O59,'DADOS e Estimativa_old'!O59&lt;='DADOS e Estimativa_old'!$AA59),'DADOS e Estimativa_old'!O59,"excluído*"),"")</f>
        <v/>
      </c>
      <c r="P186" s="192" t="str">
        <f>IF('DADOS e Estimativa_old'!P59&gt;0,IF(AND('DADOS e Estimativa_old'!$Z59&lt;='DADOS e Estimativa_old'!P59,'DADOS e Estimativa_old'!P59&lt;='DADOS e Estimativa_old'!$AA59),'DADOS e Estimativa_old'!P59,"excluído*"),"")</f>
        <v/>
      </c>
      <c r="Q186" s="192" t="str">
        <f>IF('DADOS e Estimativa_old'!Q59&gt;0,IF(AND('DADOS e Estimativa_old'!$Z59&lt;='DADOS e Estimativa_old'!Q59,'DADOS e Estimativa_old'!Q59&lt;='DADOS e Estimativa_old'!$AA59),'DADOS e Estimativa_old'!Q59,"excluído*"),"")</f>
        <v/>
      </c>
      <c r="R186" s="192" t="str">
        <f>IF('DADOS e Estimativa_old'!R59&gt;0,IF(AND('DADOS e Estimativa_old'!$Z59&lt;='DADOS e Estimativa_old'!R59,'DADOS e Estimativa_old'!R59&lt;='DADOS e Estimativa_old'!$AA59),'DADOS e Estimativa_old'!R59,"excluído*"),"")</f>
        <v/>
      </c>
      <c r="S186" s="192" t="str">
        <f>IF('DADOS e Estimativa_old'!S59&gt;0,IF(AND('DADOS e Estimativa_old'!$Z59&lt;='DADOS e Estimativa_old'!S59,'DADOS e Estimativa_old'!S59&lt;='DADOS e Estimativa_old'!$AA59),'DADOS e Estimativa_old'!S59,"excluído*"),"")</f>
        <v/>
      </c>
      <c r="T186" s="192" t="str">
        <f>IF('DADOS e Estimativa_old'!T59&gt;0,IF(AND('DADOS e Estimativa_old'!$Z59&lt;='DADOS e Estimativa_old'!T59,'DADOS e Estimativa_old'!T59&lt;='DADOS e Estimativa_old'!$AA59),'DADOS e Estimativa_old'!T59,"excluído*"),"")</f>
        <v/>
      </c>
      <c r="U186" s="192" t="str">
        <f>IF('DADOS e Estimativa_old'!U59&gt;0,IF(AND('DADOS e Estimativa_old'!$Z59&lt;='DADOS e Estimativa_old'!U59,'DADOS e Estimativa_old'!U59&lt;='DADOS e Estimativa_old'!$AA59),'DADOS e Estimativa_old'!U59,"excluído*"),"")</f>
        <v/>
      </c>
      <c r="V186" s="192" t="str">
        <f>IF('DADOS e Estimativa_old'!V59&gt;0,IF(AND('DADOS e Estimativa_old'!$Z59&lt;='DADOS e Estimativa_old'!V59,'DADOS e Estimativa_old'!V59&lt;='DADOS e Estimativa_old'!$AA59),'DADOS e Estimativa_old'!V59,"excluído*"),"")</f>
        <v/>
      </c>
      <c r="W186" s="193" t="str">
        <f>IF('DADOS e Estimativa_old'!W59&gt;0,IF(AND('DADOS e Estimativa_old'!$Z59&lt;='DADOS e Estimativa_old'!W59,'DADOS e Estimativa_old'!W59&lt;='DADOS e Estimativa_old'!$AA59),'DADOS e Estimativa_old'!W59,"excluído*"),"")</f>
        <v/>
      </c>
      <c r="X186" s="166">
        <f t="shared" si="43"/>
        <v>6545.2</v>
      </c>
      <c r="Y186" s="167"/>
      <c r="Z186" s="209">
        <f t="shared" si="44"/>
        <v>32726</v>
      </c>
      <c r="AA186" s="167"/>
      <c r="AB186" s="169">
        <v>6539.0</v>
      </c>
      <c r="AC186" s="54">
        <f t="shared" si="45"/>
        <v>0.0009481572106</v>
      </c>
      <c r="AD186" s="170">
        <v>4.0</v>
      </c>
    </row>
    <row r="187" ht="18.75" customHeight="1">
      <c r="A187" s="189" t="str">
        <f>IF('DADOS e Estimativa_old'!A60="","",'DADOS e Estimativa_old'!A60)</f>
        <v>4-50</v>
      </c>
      <c r="B187" s="190" t="str">
        <f>IF('DADOS e Estimativa_old'!B60="","",'DADOS e Estimativa_old'!B60)</f>
        <v>Instalação item 49</v>
      </c>
      <c r="C187" s="191">
        <f>IF('DADOS e Estimativa_old'!C60="","",'DADOS e Estimativa_old'!C60)</f>
        <v>5</v>
      </c>
      <c r="D187" s="191" t="str">
        <f>IF('DADOS e Estimativa_old'!D60="","",'DADOS e Estimativa_old'!D60)</f>
        <v>unid.</v>
      </c>
      <c r="E187" s="192">
        <f>IF('DADOS e Estimativa_old'!E60&gt;0,IF(AND('DADOS e Estimativa_old'!$Z60&lt;='DADOS e Estimativa_old'!E60,'DADOS e Estimativa_old'!E60&lt;='DADOS e Estimativa_old'!$AA60),'DADOS e Estimativa_old'!E60,"excluído*"),"")</f>
        <v>2581.28</v>
      </c>
      <c r="F187" s="192" t="str">
        <f>IF('DADOS e Estimativa_old'!F60&gt;0,IF(AND('DADOS e Estimativa_old'!$Z60&lt;='DADOS e Estimativa_old'!F60,'DADOS e Estimativa_old'!F60&lt;='DADOS e Estimativa_old'!$AA60),'DADOS e Estimativa_old'!F60,"excluído*"),"")</f>
        <v>excluído*</v>
      </c>
      <c r="G187" s="192" t="str">
        <f>IF('DADOS e Estimativa_old'!G60&gt;0,IF(AND('DADOS e Estimativa_old'!$Z60&lt;='DADOS e Estimativa_old'!G60,'DADOS e Estimativa_old'!G60&lt;='DADOS e Estimativa_old'!$AA60),'DADOS e Estimativa_old'!G60,"excluído*"),"")</f>
        <v/>
      </c>
      <c r="H187" s="192" t="str">
        <f>IF('DADOS e Estimativa_old'!H60&gt;0,IF(AND('DADOS e Estimativa_old'!$Z60&lt;='DADOS e Estimativa_old'!H60,'DADOS e Estimativa_old'!H60&lt;='DADOS e Estimativa_old'!$AA60),'DADOS e Estimativa_old'!H60,"excluído*"),"")</f>
        <v/>
      </c>
      <c r="I187" s="192" t="str">
        <f>IF('DADOS e Estimativa_old'!I60&gt;0,IF(AND('DADOS e Estimativa_old'!$Z60&lt;='DADOS e Estimativa_old'!I60,'DADOS e Estimativa_old'!I60&lt;='DADOS e Estimativa_old'!$AA60),'DADOS e Estimativa_old'!I60,"excluído*"),"")</f>
        <v/>
      </c>
      <c r="J187" s="192" t="str">
        <f>IF('DADOS e Estimativa_old'!J60&gt;0,IF(AND('DADOS e Estimativa_old'!$Z60&lt;='DADOS e Estimativa_old'!J60,'DADOS e Estimativa_old'!J60&lt;='DADOS e Estimativa_old'!$AA60),'DADOS e Estimativa_old'!J60,"excluído*"),"")</f>
        <v/>
      </c>
      <c r="K187" s="192">
        <f>IF('DADOS e Estimativa_old'!K60&gt;0,IF(AND('DADOS e Estimativa_old'!$Z60&lt;='DADOS e Estimativa_old'!K60,'DADOS e Estimativa_old'!K60&lt;='DADOS e Estimativa_old'!$AA60),'DADOS e Estimativa_old'!K60,"excluído*"),"")</f>
        <v>1131</v>
      </c>
      <c r="L187" s="192" t="str">
        <f>IF('DADOS e Estimativa_old'!L60&gt;0,IF(AND('DADOS e Estimativa_old'!$Z60&lt;='DADOS e Estimativa_old'!L60,'DADOS e Estimativa_old'!L60&lt;='DADOS e Estimativa_old'!$AA60),'DADOS e Estimativa_old'!L60,"excluído*"),"")</f>
        <v/>
      </c>
      <c r="M187" s="192" t="str">
        <f>IF('DADOS e Estimativa_old'!M60&gt;0,IF(AND('DADOS e Estimativa_old'!$Z60&lt;='DADOS e Estimativa_old'!M60,'DADOS e Estimativa_old'!M60&lt;='DADOS e Estimativa_old'!$AA60),'DADOS e Estimativa_old'!M60,"excluído*"),"")</f>
        <v/>
      </c>
      <c r="N187" s="192" t="str">
        <f>IF('DADOS e Estimativa_old'!N60&gt;0,IF(AND('DADOS e Estimativa_old'!$Z60&lt;='DADOS e Estimativa_old'!N60,'DADOS e Estimativa_old'!N60&lt;='DADOS e Estimativa_old'!$AA60),'DADOS e Estimativa_old'!N60,"excluído*"),"")</f>
        <v/>
      </c>
      <c r="O187" s="192" t="str">
        <f>IF('DADOS e Estimativa_old'!O60&gt;0,IF(AND('DADOS e Estimativa_old'!$Z60&lt;='DADOS e Estimativa_old'!O60,'DADOS e Estimativa_old'!O60&lt;='DADOS e Estimativa_old'!$AA60),'DADOS e Estimativa_old'!O60,"excluído*"),"")</f>
        <v/>
      </c>
      <c r="P187" s="192" t="str">
        <f>IF('DADOS e Estimativa_old'!P60&gt;0,IF(AND('DADOS e Estimativa_old'!$Z60&lt;='DADOS e Estimativa_old'!P60,'DADOS e Estimativa_old'!P60&lt;='DADOS e Estimativa_old'!$AA60),'DADOS e Estimativa_old'!P60,"excluído*"),"")</f>
        <v/>
      </c>
      <c r="Q187" s="192" t="str">
        <f>IF('DADOS e Estimativa_old'!Q60&gt;0,IF(AND('DADOS e Estimativa_old'!$Z60&lt;='DADOS e Estimativa_old'!Q60,'DADOS e Estimativa_old'!Q60&lt;='DADOS e Estimativa_old'!$AA60),'DADOS e Estimativa_old'!Q60,"excluído*"),"")</f>
        <v/>
      </c>
      <c r="R187" s="192" t="str">
        <f>IF('DADOS e Estimativa_old'!R60&gt;0,IF(AND('DADOS e Estimativa_old'!$Z60&lt;='DADOS e Estimativa_old'!R60,'DADOS e Estimativa_old'!R60&lt;='DADOS e Estimativa_old'!$AA60),'DADOS e Estimativa_old'!R60,"excluído*"),"")</f>
        <v/>
      </c>
      <c r="S187" s="192" t="str">
        <f>IF('DADOS e Estimativa_old'!S60&gt;0,IF(AND('DADOS e Estimativa_old'!$Z60&lt;='DADOS e Estimativa_old'!S60,'DADOS e Estimativa_old'!S60&lt;='DADOS e Estimativa_old'!$AA60),'DADOS e Estimativa_old'!S60,"excluído*"),"")</f>
        <v/>
      </c>
      <c r="T187" s="192" t="str">
        <f>IF('DADOS e Estimativa_old'!T60&gt;0,IF(AND('DADOS e Estimativa_old'!$Z60&lt;='DADOS e Estimativa_old'!T60,'DADOS e Estimativa_old'!T60&lt;='DADOS e Estimativa_old'!$AA60),'DADOS e Estimativa_old'!T60,"excluído*"),"")</f>
        <v/>
      </c>
      <c r="U187" s="192" t="str">
        <f>IF('DADOS e Estimativa_old'!U60&gt;0,IF(AND('DADOS e Estimativa_old'!$Z60&lt;='DADOS e Estimativa_old'!U60,'DADOS e Estimativa_old'!U60&lt;='DADOS e Estimativa_old'!$AA60),'DADOS e Estimativa_old'!U60,"excluído*"),"")</f>
        <v/>
      </c>
      <c r="V187" s="192" t="str">
        <f>IF('DADOS e Estimativa_old'!V60&gt;0,IF(AND('DADOS e Estimativa_old'!$Z60&lt;='DADOS e Estimativa_old'!V60,'DADOS e Estimativa_old'!V60&lt;='DADOS e Estimativa_old'!$AA60),'DADOS e Estimativa_old'!V60,"excluído*"),"")</f>
        <v/>
      </c>
      <c r="W187" s="193" t="str">
        <f>IF('DADOS e Estimativa_old'!W60&gt;0,IF(AND('DADOS e Estimativa_old'!$Z60&lt;='DADOS e Estimativa_old'!W60,'DADOS e Estimativa_old'!W60&lt;='DADOS e Estimativa_old'!$AA60),'DADOS e Estimativa_old'!W60,"excluído*"),"")</f>
        <v/>
      </c>
      <c r="X187" s="166">
        <f t="shared" si="43"/>
        <v>1856.14</v>
      </c>
      <c r="Y187" s="167"/>
      <c r="Z187" s="209">
        <f t="shared" si="44"/>
        <v>9280.7</v>
      </c>
      <c r="AA187" s="167"/>
      <c r="AB187" s="169">
        <v>2200.0</v>
      </c>
      <c r="AC187" s="54">
        <f t="shared" si="45"/>
        <v>-0.1563</v>
      </c>
      <c r="AD187" s="170">
        <v>4.0</v>
      </c>
    </row>
    <row r="188" ht="18.75" customHeight="1">
      <c r="A188" s="195" t="str">
        <f>IF('DADOS e Estimativa_old'!A61="","",'DADOS e Estimativa_old'!A61)</f>
        <v>4-51</v>
      </c>
      <c r="B188" s="196" t="str">
        <f>IF('DADOS e Estimativa_old'!B61="","",'DADOS e Estimativa_old'!B61)</f>
        <v>Split Piso-Teto 28.000 a 30.000 BTU's</v>
      </c>
      <c r="C188" s="197">
        <f>IF('DADOS e Estimativa_old'!C61="","",'DADOS e Estimativa_old'!C61)</f>
        <v>6</v>
      </c>
      <c r="D188" s="197" t="str">
        <f>IF('DADOS e Estimativa_old'!D61="","",'DADOS e Estimativa_old'!D61)</f>
        <v>unid.</v>
      </c>
      <c r="E188" s="198">
        <f>IF('DADOS e Estimativa_old'!E61&gt;0,IF(AND('DADOS e Estimativa_old'!$Z61&lt;='DADOS e Estimativa_old'!E61,'DADOS e Estimativa_old'!E61&lt;='DADOS e Estimativa_old'!$AA61),'DADOS e Estimativa_old'!E61,"excluído*"),"")</f>
        <v>6459.05</v>
      </c>
      <c r="F188" s="198" t="str">
        <f>IF('DADOS e Estimativa_old'!F61&gt;0,IF(AND('DADOS e Estimativa_old'!$Z61&lt;='DADOS e Estimativa_old'!F61,'DADOS e Estimativa_old'!F61&lt;='DADOS e Estimativa_old'!$AA61),'DADOS e Estimativa_old'!F61,"excluído*"),"")</f>
        <v>excluído*</v>
      </c>
      <c r="G188" s="198">
        <f>IF('DADOS e Estimativa_old'!G61&gt;0,IF(AND('DADOS e Estimativa_old'!$Z61&lt;='DADOS e Estimativa_old'!G61,'DADOS e Estimativa_old'!G61&lt;='DADOS e Estimativa_old'!$AA61),'DADOS e Estimativa_old'!G61,"excluído*"),"")</f>
        <v>7650</v>
      </c>
      <c r="H188" s="198">
        <f>IF('DADOS e Estimativa_old'!H61&gt;0,IF(AND('DADOS e Estimativa_old'!$Z61&lt;='DADOS e Estimativa_old'!H61,'DADOS e Estimativa_old'!H61&lt;='DADOS e Estimativa_old'!$AA61),'DADOS e Estimativa_old'!H61,"excluído*"),"")</f>
        <v>8299</v>
      </c>
      <c r="I188" s="198" t="str">
        <f>IF('DADOS e Estimativa_old'!I61&gt;0,IF(AND('DADOS e Estimativa_old'!$Z61&lt;='DADOS e Estimativa_old'!I61,'DADOS e Estimativa_old'!I61&lt;='DADOS e Estimativa_old'!$AA61),'DADOS e Estimativa_old'!I61,"excluído*"),"")</f>
        <v/>
      </c>
      <c r="J188" s="198" t="str">
        <f>IF('DADOS e Estimativa_old'!J61&gt;0,IF(AND('DADOS e Estimativa_old'!$Z61&lt;='DADOS e Estimativa_old'!J61,'DADOS e Estimativa_old'!J61&lt;='DADOS e Estimativa_old'!$AA61),'DADOS e Estimativa_old'!J61,"excluído*"),"")</f>
        <v>excluído*</v>
      </c>
      <c r="K188" s="198" t="str">
        <f>IF('DADOS e Estimativa_old'!K61&gt;0,IF(AND('DADOS e Estimativa_old'!$Z61&lt;='DADOS e Estimativa_old'!K61,'DADOS e Estimativa_old'!K61&lt;='DADOS e Estimativa_old'!$AA61),'DADOS e Estimativa_old'!K61,"excluído*"),"")</f>
        <v/>
      </c>
      <c r="L188" s="198" t="str">
        <f>IF('DADOS e Estimativa_old'!L61&gt;0,IF(AND('DADOS e Estimativa_old'!$Z61&lt;='DADOS e Estimativa_old'!L61,'DADOS e Estimativa_old'!L61&lt;='DADOS e Estimativa_old'!$AA61),'DADOS e Estimativa_old'!L61,"excluído*"),"")</f>
        <v/>
      </c>
      <c r="M188" s="198" t="str">
        <f>IF('DADOS e Estimativa_old'!M61&gt;0,IF(AND('DADOS e Estimativa_old'!$Z61&lt;='DADOS e Estimativa_old'!M61,'DADOS e Estimativa_old'!M61&lt;='DADOS e Estimativa_old'!$AA61),'DADOS e Estimativa_old'!M61,"excluído*"),"")</f>
        <v/>
      </c>
      <c r="N188" s="198" t="str">
        <f>IF('DADOS e Estimativa_old'!N61&gt;0,IF(AND('DADOS e Estimativa_old'!$Z61&lt;='DADOS e Estimativa_old'!N61,'DADOS e Estimativa_old'!N61&lt;='DADOS e Estimativa_old'!$AA61),'DADOS e Estimativa_old'!N61,"excluído*"),"")</f>
        <v/>
      </c>
      <c r="O188" s="198" t="str">
        <f>IF('DADOS e Estimativa_old'!O61&gt;0,IF(AND('DADOS e Estimativa_old'!$Z61&lt;='DADOS e Estimativa_old'!O61,'DADOS e Estimativa_old'!O61&lt;='DADOS e Estimativa_old'!$AA61),'DADOS e Estimativa_old'!O61,"excluído*"),"")</f>
        <v/>
      </c>
      <c r="P188" s="198" t="str">
        <f>IF('DADOS e Estimativa_old'!P61&gt;0,IF(AND('DADOS e Estimativa_old'!$Z61&lt;='DADOS e Estimativa_old'!P61,'DADOS e Estimativa_old'!P61&lt;='DADOS e Estimativa_old'!$AA61),'DADOS e Estimativa_old'!P61,"excluído*"),"")</f>
        <v/>
      </c>
      <c r="Q188" s="198" t="str">
        <f>IF('DADOS e Estimativa_old'!Q61&gt;0,IF(AND('DADOS e Estimativa_old'!$Z61&lt;='DADOS e Estimativa_old'!Q61,'DADOS e Estimativa_old'!Q61&lt;='DADOS e Estimativa_old'!$AA61),'DADOS e Estimativa_old'!Q61,"excluído*"),"")</f>
        <v/>
      </c>
      <c r="R188" s="198" t="str">
        <f>IF('DADOS e Estimativa_old'!R61&gt;0,IF(AND('DADOS e Estimativa_old'!$Z61&lt;='DADOS e Estimativa_old'!R61,'DADOS e Estimativa_old'!R61&lt;='DADOS e Estimativa_old'!$AA61),'DADOS e Estimativa_old'!R61,"excluído*"),"")</f>
        <v/>
      </c>
      <c r="S188" s="198" t="str">
        <f>IF('DADOS e Estimativa_old'!S61&gt;0,IF(AND('DADOS e Estimativa_old'!$Z61&lt;='DADOS e Estimativa_old'!S61,'DADOS e Estimativa_old'!S61&lt;='DADOS e Estimativa_old'!$AA61),'DADOS e Estimativa_old'!S61,"excluído*"),"")</f>
        <v/>
      </c>
      <c r="T188" s="198" t="str">
        <f>IF('DADOS e Estimativa_old'!T61&gt;0,IF(AND('DADOS e Estimativa_old'!$Z61&lt;='DADOS e Estimativa_old'!T61,'DADOS e Estimativa_old'!T61&lt;='DADOS e Estimativa_old'!$AA61),'DADOS e Estimativa_old'!T61,"excluído*"),"")</f>
        <v/>
      </c>
      <c r="U188" s="198" t="str">
        <f>IF('DADOS e Estimativa_old'!U61&gt;0,IF(AND('DADOS e Estimativa_old'!$Z61&lt;='DADOS e Estimativa_old'!U61,'DADOS e Estimativa_old'!U61&lt;='DADOS e Estimativa_old'!$AA61),'DADOS e Estimativa_old'!U61,"excluído*"),"")</f>
        <v/>
      </c>
      <c r="V188" s="198" t="str">
        <f>IF('DADOS e Estimativa_old'!V61&gt;0,IF(AND('DADOS e Estimativa_old'!$Z61&lt;='DADOS e Estimativa_old'!V61,'DADOS e Estimativa_old'!V61&lt;='DADOS e Estimativa_old'!$AA61),'DADOS e Estimativa_old'!V61,"excluído*"),"")</f>
        <v/>
      </c>
      <c r="W188" s="199" t="str">
        <f>IF('DADOS e Estimativa_old'!W61&gt;0,IF(AND('DADOS e Estimativa_old'!$Z61&lt;='DADOS e Estimativa_old'!W61,'DADOS e Estimativa_old'!W61&lt;='DADOS e Estimativa_old'!$AA61),'DADOS e Estimativa_old'!W61,"excluído*"),"")</f>
        <v/>
      </c>
      <c r="X188" s="177">
        <f t="shared" si="43"/>
        <v>7469.35</v>
      </c>
      <c r="Y188" s="167"/>
      <c r="Z188" s="210">
        <f t="shared" si="44"/>
        <v>44816.1</v>
      </c>
      <c r="AA188" s="142"/>
      <c r="AB188" s="169">
        <v>8085.0</v>
      </c>
      <c r="AC188" s="54">
        <f t="shared" si="45"/>
        <v>-0.07614718615</v>
      </c>
      <c r="AD188" s="170">
        <v>4.0</v>
      </c>
    </row>
    <row r="189" ht="18.75" customHeight="1">
      <c r="A189" s="195" t="str">
        <f>IF('DADOS e Estimativa_old'!A62="","",'DADOS e Estimativa_old'!A62)</f>
        <v>4-52</v>
      </c>
      <c r="B189" s="196" t="str">
        <f>IF('DADOS e Estimativa_old'!B62="","",'DADOS e Estimativa_old'!B62)</f>
        <v>Instalação item 51</v>
      </c>
      <c r="C189" s="197">
        <f>IF('DADOS e Estimativa_old'!C62="","",'DADOS e Estimativa_old'!C62)</f>
        <v>6</v>
      </c>
      <c r="D189" s="197" t="str">
        <f>IF('DADOS e Estimativa_old'!D62="","",'DADOS e Estimativa_old'!D62)</f>
        <v>unid.</v>
      </c>
      <c r="E189" s="198">
        <f>IF('DADOS e Estimativa_old'!E62&gt;0,IF(AND('DADOS e Estimativa_old'!$Z62&lt;='DADOS e Estimativa_old'!E62,'DADOS e Estimativa_old'!E62&lt;='DADOS e Estimativa_old'!$AA62),'DADOS e Estimativa_old'!E62,"excluído*"),"")</f>
        <v>2581.28</v>
      </c>
      <c r="F189" s="198" t="str">
        <f>IF('DADOS e Estimativa_old'!F62&gt;0,IF(AND('DADOS e Estimativa_old'!$Z62&lt;='DADOS e Estimativa_old'!F62,'DADOS e Estimativa_old'!F62&lt;='DADOS e Estimativa_old'!$AA62),'DADOS e Estimativa_old'!F62,"excluído*"),"")</f>
        <v>excluído*</v>
      </c>
      <c r="G189" s="198" t="str">
        <f>IF('DADOS e Estimativa_old'!G62&gt;0,IF(AND('DADOS e Estimativa_old'!$Z62&lt;='DADOS e Estimativa_old'!G62,'DADOS e Estimativa_old'!G62&lt;='DADOS e Estimativa_old'!$AA62),'DADOS e Estimativa_old'!G62,"excluído*"),"")</f>
        <v/>
      </c>
      <c r="H189" s="198" t="str">
        <f>IF('DADOS e Estimativa_old'!H62&gt;0,IF(AND('DADOS e Estimativa_old'!$Z62&lt;='DADOS e Estimativa_old'!H62,'DADOS e Estimativa_old'!H62&lt;='DADOS e Estimativa_old'!$AA62),'DADOS e Estimativa_old'!H62,"excluído*"),"")</f>
        <v/>
      </c>
      <c r="I189" s="198" t="str">
        <f>IF('DADOS e Estimativa_old'!I62&gt;0,IF(AND('DADOS e Estimativa_old'!$Z62&lt;='DADOS e Estimativa_old'!I62,'DADOS e Estimativa_old'!I62&lt;='DADOS e Estimativa_old'!$AA62),'DADOS e Estimativa_old'!I62,"excluído*"),"")</f>
        <v/>
      </c>
      <c r="J189" s="198">
        <f>IF('DADOS e Estimativa_old'!J62&gt;0,IF(AND('DADOS e Estimativa_old'!$Z62&lt;='DADOS e Estimativa_old'!J62,'DADOS e Estimativa_old'!J62&lt;='DADOS e Estimativa_old'!$AA62),'DADOS e Estimativa_old'!J62,"excluído*"),"")</f>
        <v>1160</v>
      </c>
      <c r="K189" s="198">
        <f>IF('DADOS e Estimativa_old'!K62&gt;0,IF(AND('DADOS e Estimativa_old'!$Z62&lt;='DADOS e Estimativa_old'!K62,'DADOS e Estimativa_old'!K62&lt;='DADOS e Estimativa_old'!$AA62),'DADOS e Estimativa_old'!K62,"excluído*"),"")</f>
        <v>1131</v>
      </c>
      <c r="L189" s="198" t="str">
        <f>IF('DADOS e Estimativa_old'!L62&gt;0,IF(AND('DADOS e Estimativa_old'!$Z62&lt;='DADOS e Estimativa_old'!L62,'DADOS e Estimativa_old'!L62&lt;='DADOS e Estimativa_old'!$AA62),'DADOS e Estimativa_old'!L62,"excluído*"),"")</f>
        <v/>
      </c>
      <c r="M189" s="198" t="str">
        <f>IF('DADOS e Estimativa_old'!M62&gt;0,IF(AND('DADOS e Estimativa_old'!$Z62&lt;='DADOS e Estimativa_old'!M62,'DADOS e Estimativa_old'!M62&lt;='DADOS e Estimativa_old'!$AA62),'DADOS e Estimativa_old'!M62,"excluído*"),"")</f>
        <v/>
      </c>
      <c r="N189" s="198" t="str">
        <f>IF('DADOS e Estimativa_old'!N62&gt;0,IF(AND('DADOS e Estimativa_old'!$Z62&lt;='DADOS e Estimativa_old'!N62,'DADOS e Estimativa_old'!N62&lt;='DADOS e Estimativa_old'!$AA62),'DADOS e Estimativa_old'!N62,"excluído*"),"")</f>
        <v/>
      </c>
      <c r="O189" s="198" t="str">
        <f>IF('DADOS e Estimativa_old'!O62&gt;0,IF(AND('DADOS e Estimativa_old'!$Z62&lt;='DADOS e Estimativa_old'!O62,'DADOS e Estimativa_old'!O62&lt;='DADOS e Estimativa_old'!$AA62),'DADOS e Estimativa_old'!O62,"excluído*"),"")</f>
        <v/>
      </c>
      <c r="P189" s="198" t="str">
        <f>IF('DADOS e Estimativa_old'!P62&gt;0,IF(AND('DADOS e Estimativa_old'!$Z62&lt;='DADOS e Estimativa_old'!P62,'DADOS e Estimativa_old'!P62&lt;='DADOS e Estimativa_old'!$AA62),'DADOS e Estimativa_old'!P62,"excluído*"),"")</f>
        <v/>
      </c>
      <c r="Q189" s="198" t="str">
        <f>IF('DADOS e Estimativa_old'!Q62&gt;0,IF(AND('DADOS e Estimativa_old'!$Z62&lt;='DADOS e Estimativa_old'!Q62,'DADOS e Estimativa_old'!Q62&lt;='DADOS e Estimativa_old'!$AA62),'DADOS e Estimativa_old'!Q62,"excluído*"),"")</f>
        <v/>
      </c>
      <c r="R189" s="198" t="str">
        <f>IF('DADOS e Estimativa_old'!R62&gt;0,IF(AND('DADOS e Estimativa_old'!$Z62&lt;='DADOS e Estimativa_old'!R62,'DADOS e Estimativa_old'!R62&lt;='DADOS e Estimativa_old'!$AA62),'DADOS e Estimativa_old'!R62,"excluído*"),"")</f>
        <v/>
      </c>
      <c r="S189" s="198" t="str">
        <f>IF('DADOS e Estimativa_old'!S62&gt;0,IF(AND('DADOS e Estimativa_old'!$Z62&lt;='DADOS e Estimativa_old'!S62,'DADOS e Estimativa_old'!S62&lt;='DADOS e Estimativa_old'!$AA62),'DADOS e Estimativa_old'!S62,"excluído*"),"")</f>
        <v/>
      </c>
      <c r="T189" s="198" t="str">
        <f>IF('DADOS e Estimativa_old'!T62&gt;0,IF(AND('DADOS e Estimativa_old'!$Z62&lt;='DADOS e Estimativa_old'!T62,'DADOS e Estimativa_old'!T62&lt;='DADOS e Estimativa_old'!$AA62),'DADOS e Estimativa_old'!T62,"excluído*"),"")</f>
        <v/>
      </c>
      <c r="U189" s="198" t="str">
        <f>IF('DADOS e Estimativa_old'!U62&gt;0,IF(AND('DADOS e Estimativa_old'!$Z62&lt;='DADOS e Estimativa_old'!U62,'DADOS e Estimativa_old'!U62&lt;='DADOS e Estimativa_old'!$AA62),'DADOS e Estimativa_old'!U62,"excluído*"),"")</f>
        <v/>
      </c>
      <c r="V189" s="198" t="str">
        <f>IF('DADOS e Estimativa_old'!V62&gt;0,IF(AND('DADOS e Estimativa_old'!$Z62&lt;='DADOS e Estimativa_old'!V62,'DADOS e Estimativa_old'!V62&lt;='DADOS e Estimativa_old'!$AA62),'DADOS e Estimativa_old'!V62,"excluído*"),"")</f>
        <v/>
      </c>
      <c r="W189" s="199" t="str">
        <f>IF('DADOS e Estimativa_old'!W62&gt;0,IF(AND('DADOS e Estimativa_old'!$Z62&lt;='DADOS e Estimativa_old'!W62,'DADOS e Estimativa_old'!W62&lt;='DADOS e Estimativa_old'!$AA62),'DADOS e Estimativa_old'!W62,"excluído*"),"")</f>
        <v/>
      </c>
      <c r="X189" s="177">
        <f t="shared" si="43"/>
        <v>1624.09</v>
      </c>
      <c r="Y189" s="167"/>
      <c r="Z189" s="210">
        <f t="shared" si="44"/>
        <v>9744.54</v>
      </c>
      <c r="AA189" s="142"/>
      <c r="AB189" s="169">
        <v>2650.0</v>
      </c>
      <c r="AC189" s="54">
        <f t="shared" si="45"/>
        <v>-0.3871358491</v>
      </c>
      <c r="AD189" s="170">
        <v>4.0</v>
      </c>
    </row>
    <row r="190" ht="18.75" customHeight="1">
      <c r="A190" s="189" t="str">
        <f>IF('DADOS e Estimativa_old'!A63="","",'DADOS e Estimativa_old'!A63)</f>
        <v>4-53</v>
      </c>
      <c r="B190" s="190" t="str">
        <f>IF('DADOS e Estimativa_old'!B63="","",'DADOS e Estimativa_old'!B63)</f>
        <v>Split Piso-Teto 33.000 a 36.000 BTU's</v>
      </c>
      <c r="C190" s="191">
        <f>IF('DADOS e Estimativa_old'!C63="","",'DADOS e Estimativa_old'!C63)</f>
        <v>3</v>
      </c>
      <c r="D190" s="191" t="str">
        <f>IF('DADOS e Estimativa_old'!D63="","",'DADOS e Estimativa_old'!D63)</f>
        <v>unid.</v>
      </c>
      <c r="E190" s="192">
        <f>IF('DADOS e Estimativa_old'!E63&gt;0,IF(AND('DADOS e Estimativa_old'!$Z63&lt;='DADOS e Estimativa_old'!E63,'DADOS e Estimativa_old'!E63&lt;='DADOS e Estimativa_old'!$AA63),'DADOS e Estimativa_old'!E63,"excluído*"),"")</f>
        <v>7276</v>
      </c>
      <c r="F190" s="192" t="str">
        <f>IF('DADOS e Estimativa_old'!F63&gt;0,IF(AND('DADOS e Estimativa_old'!$Z63&lt;='DADOS e Estimativa_old'!F63,'DADOS e Estimativa_old'!F63&lt;='DADOS e Estimativa_old'!$AA63),'DADOS e Estimativa_old'!F63,"excluído*"),"")</f>
        <v>excluído*</v>
      </c>
      <c r="G190" s="192">
        <f>IF('DADOS e Estimativa_old'!G63&gt;0,IF(AND('DADOS e Estimativa_old'!$Z63&lt;='DADOS e Estimativa_old'!G63,'DADOS e Estimativa_old'!G63&lt;='DADOS e Estimativa_old'!$AA63),'DADOS e Estimativa_old'!G63,"excluído*"),"")</f>
        <v>7590</v>
      </c>
      <c r="H190" s="192">
        <f>IF('DADOS e Estimativa_old'!H63&gt;0,IF(AND('DADOS e Estimativa_old'!$Z63&lt;='DADOS e Estimativa_old'!H63,'DADOS e Estimativa_old'!H63&lt;='DADOS e Estimativa_old'!$AA63),'DADOS e Estimativa_old'!H63,"excluído*"),"")</f>
        <v>7799</v>
      </c>
      <c r="I190" s="192" t="str">
        <f>IF('DADOS e Estimativa_old'!I63&gt;0,IF(AND('DADOS e Estimativa_old'!$Z63&lt;='DADOS e Estimativa_old'!I63,'DADOS e Estimativa_old'!I63&lt;='DADOS e Estimativa_old'!$AA63),'DADOS e Estimativa_old'!I63,"excluído*"),"")</f>
        <v/>
      </c>
      <c r="J190" s="192">
        <f>IF('DADOS e Estimativa_old'!J63&gt;0,IF(AND('DADOS e Estimativa_old'!$Z63&lt;='DADOS e Estimativa_old'!J63,'DADOS e Estimativa_old'!J63&lt;='DADOS e Estimativa_old'!$AA63),'DADOS e Estimativa_old'!J63,"excluído*"),"")</f>
        <v>5200</v>
      </c>
      <c r="K190" s="192">
        <f>IF('DADOS e Estimativa_old'!K63&gt;0,IF(AND('DADOS e Estimativa_old'!$Z63&lt;='DADOS e Estimativa_old'!K63,'DADOS e Estimativa_old'!K63&lt;='DADOS e Estimativa_old'!$AA63),'DADOS e Estimativa_old'!K63,"excluído*"),"")</f>
        <v>7763.79</v>
      </c>
      <c r="L190" s="192" t="str">
        <f>IF('DADOS e Estimativa_old'!L63&gt;0,IF(AND('DADOS e Estimativa_old'!$Z63&lt;='DADOS e Estimativa_old'!L63,'DADOS e Estimativa_old'!L63&lt;='DADOS e Estimativa_old'!$AA63),'DADOS e Estimativa_old'!L63,"excluído*"),"")</f>
        <v/>
      </c>
      <c r="M190" s="192" t="str">
        <f>IF('DADOS e Estimativa_old'!M63&gt;0,IF(AND('DADOS e Estimativa_old'!$Z63&lt;='DADOS e Estimativa_old'!M63,'DADOS e Estimativa_old'!M63&lt;='DADOS e Estimativa_old'!$AA63),'DADOS e Estimativa_old'!M63,"excluído*"),"")</f>
        <v/>
      </c>
      <c r="N190" s="192" t="str">
        <f>IF('DADOS e Estimativa_old'!N63&gt;0,IF(AND('DADOS e Estimativa_old'!$Z63&lt;='DADOS e Estimativa_old'!N63,'DADOS e Estimativa_old'!N63&lt;='DADOS e Estimativa_old'!$AA63),'DADOS e Estimativa_old'!N63,"excluído*"),"")</f>
        <v/>
      </c>
      <c r="O190" s="192" t="str">
        <f>IF('DADOS e Estimativa_old'!O63&gt;0,IF(AND('DADOS e Estimativa_old'!$Z63&lt;='DADOS e Estimativa_old'!O63,'DADOS e Estimativa_old'!O63&lt;='DADOS e Estimativa_old'!$AA63),'DADOS e Estimativa_old'!O63,"excluído*"),"")</f>
        <v/>
      </c>
      <c r="P190" s="192" t="str">
        <f>IF('DADOS e Estimativa_old'!P63&gt;0,IF(AND('DADOS e Estimativa_old'!$Z63&lt;='DADOS e Estimativa_old'!P63,'DADOS e Estimativa_old'!P63&lt;='DADOS e Estimativa_old'!$AA63),'DADOS e Estimativa_old'!P63,"excluído*"),"")</f>
        <v/>
      </c>
      <c r="Q190" s="192" t="str">
        <f>IF('DADOS e Estimativa_old'!Q63&gt;0,IF(AND('DADOS e Estimativa_old'!$Z63&lt;='DADOS e Estimativa_old'!Q63,'DADOS e Estimativa_old'!Q63&lt;='DADOS e Estimativa_old'!$AA63),'DADOS e Estimativa_old'!Q63,"excluído*"),"")</f>
        <v/>
      </c>
      <c r="R190" s="192" t="str">
        <f>IF('DADOS e Estimativa_old'!R63&gt;0,IF(AND('DADOS e Estimativa_old'!$Z63&lt;='DADOS e Estimativa_old'!R63,'DADOS e Estimativa_old'!R63&lt;='DADOS e Estimativa_old'!$AA63),'DADOS e Estimativa_old'!R63,"excluído*"),"")</f>
        <v/>
      </c>
      <c r="S190" s="192" t="str">
        <f>IF('DADOS e Estimativa_old'!S63&gt;0,IF(AND('DADOS e Estimativa_old'!$Z63&lt;='DADOS e Estimativa_old'!S63,'DADOS e Estimativa_old'!S63&lt;='DADOS e Estimativa_old'!$AA63),'DADOS e Estimativa_old'!S63,"excluído*"),"")</f>
        <v/>
      </c>
      <c r="T190" s="192" t="str">
        <f>IF('DADOS e Estimativa_old'!T63&gt;0,IF(AND('DADOS e Estimativa_old'!$Z63&lt;='DADOS e Estimativa_old'!T63,'DADOS e Estimativa_old'!T63&lt;='DADOS e Estimativa_old'!$AA63),'DADOS e Estimativa_old'!T63,"excluído*"),"")</f>
        <v/>
      </c>
      <c r="U190" s="192" t="str">
        <f>IF('DADOS e Estimativa_old'!U63&gt;0,IF(AND('DADOS e Estimativa_old'!$Z63&lt;='DADOS e Estimativa_old'!U63,'DADOS e Estimativa_old'!U63&lt;='DADOS e Estimativa_old'!$AA63),'DADOS e Estimativa_old'!U63,"excluído*"),"")</f>
        <v/>
      </c>
      <c r="V190" s="192" t="str">
        <f>IF('DADOS e Estimativa_old'!V63&gt;0,IF(AND('DADOS e Estimativa_old'!$Z63&lt;='DADOS e Estimativa_old'!V63,'DADOS e Estimativa_old'!V63&lt;='DADOS e Estimativa_old'!$AA63),'DADOS e Estimativa_old'!V63,"excluído*"),"")</f>
        <v/>
      </c>
      <c r="W190" s="193" t="str">
        <f>IF('DADOS e Estimativa_old'!W63&gt;0,IF(AND('DADOS e Estimativa_old'!$Z63&lt;='DADOS e Estimativa_old'!W63,'DADOS e Estimativa_old'!W63&lt;='DADOS e Estimativa_old'!$AA63),'DADOS e Estimativa_old'!W63,"excluído*"),"")</f>
        <v/>
      </c>
      <c r="X190" s="166">
        <f t="shared" si="43"/>
        <v>7125.76</v>
      </c>
      <c r="Y190" s="167"/>
      <c r="Z190" s="209">
        <f t="shared" si="44"/>
        <v>21377.28</v>
      </c>
      <c r="AA190" s="167"/>
      <c r="AB190" s="169">
        <v>7169.0</v>
      </c>
      <c r="AC190" s="54">
        <f t="shared" si="45"/>
        <v>-0.00603152462</v>
      </c>
      <c r="AD190" s="170">
        <v>4.0</v>
      </c>
    </row>
    <row r="191" ht="18.75" customHeight="1">
      <c r="A191" s="189" t="str">
        <f>IF('DADOS e Estimativa_old'!A64="","",'DADOS e Estimativa_old'!A64)</f>
        <v>4-54</v>
      </c>
      <c r="B191" s="190" t="str">
        <f>IF('DADOS e Estimativa_old'!B64="","",'DADOS e Estimativa_old'!B64)</f>
        <v>Instalação item 53</v>
      </c>
      <c r="C191" s="191">
        <f>IF('DADOS e Estimativa_old'!C64="","",'DADOS e Estimativa_old'!C64)</f>
        <v>3</v>
      </c>
      <c r="D191" s="191" t="str">
        <f>IF('DADOS e Estimativa_old'!D64="","",'DADOS e Estimativa_old'!D64)</f>
        <v>unid.</v>
      </c>
      <c r="E191" s="192">
        <f>IF('DADOS e Estimativa_old'!E64&gt;0,IF(AND('DADOS e Estimativa_old'!$Z64&lt;='DADOS e Estimativa_old'!E64,'DADOS e Estimativa_old'!E64&lt;='DADOS e Estimativa_old'!$AA64),'DADOS e Estimativa_old'!E64,"excluído*"),"")</f>
        <v>2581.28</v>
      </c>
      <c r="F191" s="192" t="str">
        <f>IF('DADOS e Estimativa_old'!F64&gt;0,IF(AND('DADOS e Estimativa_old'!$Z64&lt;='DADOS e Estimativa_old'!F64,'DADOS e Estimativa_old'!F64&lt;='DADOS e Estimativa_old'!$AA64),'DADOS e Estimativa_old'!F64,"excluído*"),"")</f>
        <v>excluído*</v>
      </c>
      <c r="G191" s="192" t="str">
        <f>IF('DADOS e Estimativa_old'!G64&gt;0,IF(AND('DADOS e Estimativa_old'!$Z64&lt;='DADOS e Estimativa_old'!G64,'DADOS e Estimativa_old'!G64&lt;='DADOS e Estimativa_old'!$AA64),'DADOS e Estimativa_old'!G64,"excluído*"),"")</f>
        <v/>
      </c>
      <c r="H191" s="192" t="str">
        <f>IF('DADOS e Estimativa_old'!H64&gt;0,IF(AND('DADOS e Estimativa_old'!$Z64&lt;='DADOS e Estimativa_old'!H64,'DADOS e Estimativa_old'!H64&lt;='DADOS e Estimativa_old'!$AA64),'DADOS e Estimativa_old'!H64,"excluído*"),"")</f>
        <v/>
      </c>
      <c r="I191" s="192" t="str">
        <f>IF('DADOS e Estimativa_old'!I64&gt;0,IF(AND('DADOS e Estimativa_old'!$Z64&lt;='DADOS e Estimativa_old'!I64,'DADOS e Estimativa_old'!I64&lt;='DADOS e Estimativa_old'!$AA64),'DADOS e Estimativa_old'!I64,"excluído*"),"")</f>
        <v/>
      </c>
      <c r="J191" s="192" t="str">
        <f>IF('DADOS e Estimativa_old'!J64&gt;0,IF(AND('DADOS e Estimativa_old'!$Z64&lt;='DADOS e Estimativa_old'!J64,'DADOS e Estimativa_old'!J64&lt;='DADOS e Estimativa_old'!$AA64),'DADOS e Estimativa_old'!J64,"excluído*"),"")</f>
        <v/>
      </c>
      <c r="K191" s="192">
        <f>IF('DADOS e Estimativa_old'!K64&gt;0,IF(AND('DADOS e Estimativa_old'!$Z64&lt;='DADOS e Estimativa_old'!K64,'DADOS e Estimativa_old'!K64&lt;='DADOS e Estimativa_old'!$AA64),'DADOS e Estimativa_old'!K64,"excluído*"),"")</f>
        <v>1131</v>
      </c>
      <c r="L191" s="192" t="str">
        <f>IF('DADOS e Estimativa_old'!L64&gt;0,IF(AND('DADOS e Estimativa_old'!$Z64&lt;='DADOS e Estimativa_old'!L64,'DADOS e Estimativa_old'!L64&lt;='DADOS e Estimativa_old'!$AA64),'DADOS e Estimativa_old'!L64,"excluído*"),"")</f>
        <v/>
      </c>
      <c r="M191" s="192" t="str">
        <f>IF('DADOS e Estimativa_old'!M64&gt;0,IF(AND('DADOS e Estimativa_old'!$Z64&lt;='DADOS e Estimativa_old'!M64,'DADOS e Estimativa_old'!M64&lt;='DADOS e Estimativa_old'!$AA64),'DADOS e Estimativa_old'!M64,"excluído*"),"")</f>
        <v/>
      </c>
      <c r="N191" s="192" t="str">
        <f>IF('DADOS e Estimativa_old'!N64&gt;0,IF(AND('DADOS e Estimativa_old'!$Z64&lt;='DADOS e Estimativa_old'!N64,'DADOS e Estimativa_old'!N64&lt;='DADOS e Estimativa_old'!$AA64),'DADOS e Estimativa_old'!N64,"excluído*"),"")</f>
        <v/>
      </c>
      <c r="O191" s="192" t="str">
        <f>IF('DADOS e Estimativa_old'!O64&gt;0,IF(AND('DADOS e Estimativa_old'!$Z64&lt;='DADOS e Estimativa_old'!O64,'DADOS e Estimativa_old'!O64&lt;='DADOS e Estimativa_old'!$AA64),'DADOS e Estimativa_old'!O64,"excluído*"),"")</f>
        <v/>
      </c>
      <c r="P191" s="192" t="str">
        <f>IF('DADOS e Estimativa_old'!P64&gt;0,IF(AND('DADOS e Estimativa_old'!$Z64&lt;='DADOS e Estimativa_old'!P64,'DADOS e Estimativa_old'!P64&lt;='DADOS e Estimativa_old'!$AA64),'DADOS e Estimativa_old'!P64,"excluído*"),"")</f>
        <v/>
      </c>
      <c r="Q191" s="192" t="str">
        <f>IF('DADOS e Estimativa_old'!Q64&gt;0,IF(AND('DADOS e Estimativa_old'!$Z64&lt;='DADOS e Estimativa_old'!Q64,'DADOS e Estimativa_old'!Q64&lt;='DADOS e Estimativa_old'!$AA64),'DADOS e Estimativa_old'!Q64,"excluído*"),"")</f>
        <v/>
      </c>
      <c r="R191" s="192" t="str">
        <f>IF('DADOS e Estimativa_old'!R64&gt;0,IF(AND('DADOS e Estimativa_old'!$Z64&lt;='DADOS e Estimativa_old'!R64,'DADOS e Estimativa_old'!R64&lt;='DADOS e Estimativa_old'!$AA64),'DADOS e Estimativa_old'!R64,"excluído*"),"")</f>
        <v/>
      </c>
      <c r="S191" s="192" t="str">
        <f>IF('DADOS e Estimativa_old'!S64&gt;0,IF(AND('DADOS e Estimativa_old'!$Z64&lt;='DADOS e Estimativa_old'!S64,'DADOS e Estimativa_old'!S64&lt;='DADOS e Estimativa_old'!$AA64),'DADOS e Estimativa_old'!S64,"excluído*"),"")</f>
        <v/>
      </c>
      <c r="T191" s="192" t="str">
        <f>IF('DADOS e Estimativa_old'!T64&gt;0,IF(AND('DADOS e Estimativa_old'!$Z64&lt;='DADOS e Estimativa_old'!T64,'DADOS e Estimativa_old'!T64&lt;='DADOS e Estimativa_old'!$AA64),'DADOS e Estimativa_old'!T64,"excluído*"),"")</f>
        <v/>
      </c>
      <c r="U191" s="192" t="str">
        <f>IF('DADOS e Estimativa_old'!U64&gt;0,IF(AND('DADOS e Estimativa_old'!$Z64&lt;='DADOS e Estimativa_old'!U64,'DADOS e Estimativa_old'!U64&lt;='DADOS e Estimativa_old'!$AA64),'DADOS e Estimativa_old'!U64,"excluído*"),"")</f>
        <v/>
      </c>
      <c r="V191" s="192" t="str">
        <f>IF('DADOS e Estimativa_old'!V64&gt;0,IF(AND('DADOS e Estimativa_old'!$Z64&lt;='DADOS e Estimativa_old'!V64,'DADOS e Estimativa_old'!V64&lt;='DADOS e Estimativa_old'!$AA64),'DADOS e Estimativa_old'!V64,"excluído*"),"")</f>
        <v/>
      </c>
      <c r="W191" s="193" t="str">
        <f>IF('DADOS e Estimativa_old'!W64&gt;0,IF(AND('DADOS e Estimativa_old'!$Z64&lt;='DADOS e Estimativa_old'!W64,'DADOS e Estimativa_old'!W64&lt;='DADOS e Estimativa_old'!$AA64),'DADOS e Estimativa_old'!W64,"excluído*"),"")</f>
        <v/>
      </c>
      <c r="X191" s="166">
        <f t="shared" si="43"/>
        <v>1856.14</v>
      </c>
      <c r="Y191" s="167"/>
      <c r="Z191" s="209">
        <f t="shared" si="44"/>
        <v>5568.42</v>
      </c>
      <c r="AA191" s="167"/>
      <c r="AB191" s="169">
        <v>3300.0</v>
      </c>
      <c r="AC191" s="54">
        <f t="shared" si="45"/>
        <v>-0.4375333333</v>
      </c>
      <c r="AD191" s="170">
        <v>4.0</v>
      </c>
    </row>
    <row r="192" ht="18.75" customHeight="1">
      <c r="A192" s="195" t="str">
        <f>IF('DADOS e Estimativa_old'!A65="","",'DADOS e Estimativa_old'!A65)</f>
        <v>4-55</v>
      </c>
      <c r="B192" s="196" t="str">
        <f>IF('DADOS e Estimativa_old'!B65="","",'DADOS e Estimativa_old'!B65)</f>
        <v>Slipt-Cassete  22.000 a 24.000 BTU's</v>
      </c>
      <c r="C192" s="197">
        <f>IF('DADOS e Estimativa_old'!C65="","",'DADOS e Estimativa_old'!C65)</f>
        <v>4</v>
      </c>
      <c r="D192" s="197" t="str">
        <f>IF('DADOS e Estimativa_old'!D65="","",'DADOS e Estimativa_old'!D65)</f>
        <v>unid.</v>
      </c>
      <c r="E192" s="198">
        <f>IF('DADOS e Estimativa_old'!E65&gt;0,IF(AND('DADOS e Estimativa_old'!$Z65&lt;='DADOS e Estimativa_old'!E65,'DADOS e Estimativa_old'!E65&lt;='DADOS e Estimativa_old'!$AA65),'DADOS e Estimativa_old'!E65,"excluído*"),"")</f>
        <v>7456.55</v>
      </c>
      <c r="F192" s="198" t="str">
        <f>IF('DADOS e Estimativa_old'!F65&gt;0,IF(AND('DADOS e Estimativa_old'!$Z65&lt;='DADOS e Estimativa_old'!F65,'DADOS e Estimativa_old'!F65&lt;='DADOS e Estimativa_old'!$AA65),'DADOS e Estimativa_old'!F65,"excluído*"),"")</f>
        <v>excluído*</v>
      </c>
      <c r="G192" s="198">
        <f>IF('DADOS e Estimativa_old'!G65&gt;0,IF(AND('DADOS e Estimativa_old'!$Z65&lt;='DADOS e Estimativa_old'!G65,'DADOS e Estimativa_old'!G65&lt;='DADOS e Estimativa_old'!$AA65),'DADOS e Estimativa_old'!G65,"excluído*"),"")</f>
        <v>7500</v>
      </c>
      <c r="H192" s="198">
        <f>IF('DADOS e Estimativa_old'!H65&gt;0,IF(AND('DADOS e Estimativa_old'!$Z65&lt;='DADOS e Estimativa_old'!H65,'DADOS e Estimativa_old'!H65&lt;='DADOS e Estimativa_old'!$AA65),'DADOS e Estimativa_old'!H65,"excluído*"),"")</f>
        <v>8089</v>
      </c>
      <c r="I192" s="198" t="str">
        <f>IF('DADOS e Estimativa_old'!I65&gt;0,IF(AND('DADOS e Estimativa_old'!$Z65&lt;='DADOS e Estimativa_old'!I65,'DADOS e Estimativa_old'!I65&lt;='DADOS e Estimativa_old'!$AA65),'DADOS e Estimativa_old'!I65,"excluído*"),"")</f>
        <v/>
      </c>
      <c r="J192" s="198">
        <f>IF('DADOS e Estimativa_old'!J65&gt;0,IF(AND('DADOS e Estimativa_old'!$Z65&lt;='DADOS e Estimativa_old'!J65,'DADOS e Estimativa_old'!J65&lt;='DADOS e Estimativa_old'!$AA65),'DADOS e Estimativa_old'!J65,"excluído*"),"")</f>
        <v>8228</v>
      </c>
      <c r="K192" s="198" t="str">
        <f>IF('DADOS e Estimativa_old'!K65&gt;0,IF(AND('DADOS e Estimativa_old'!$Z65&lt;='DADOS e Estimativa_old'!K65,'DADOS e Estimativa_old'!K65&lt;='DADOS e Estimativa_old'!$AA65),'DADOS e Estimativa_old'!K65,"excluído*"),"")</f>
        <v>excluído*</v>
      </c>
      <c r="L192" s="198" t="str">
        <f>IF('DADOS e Estimativa_old'!L65&gt;0,IF(AND('DADOS e Estimativa_old'!$Z65&lt;='DADOS e Estimativa_old'!L65,'DADOS e Estimativa_old'!L65&lt;='DADOS e Estimativa_old'!$AA65),'DADOS e Estimativa_old'!L65,"excluído*"),"")</f>
        <v/>
      </c>
      <c r="M192" s="198" t="str">
        <f>IF('DADOS e Estimativa_old'!M65&gt;0,IF(AND('DADOS e Estimativa_old'!$Z65&lt;='DADOS e Estimativa_old'!M65,'DADOS e Estimativa_old'!M65&lt;='DADOS e Estimativa_old'!$AA65),'DADOS e Estimativa_old'!M65,"excluído*"),"")</f>
        <v/>
      </c>
      <c r="N192" s="198" t="str">
        <f>IF('DADOS e Estimativa_old'!N65&gt;0,IF(AND('DADOS e Estimativa_old'!$Z65&lt;='DADOS e Estimativa_old'!N65,'DADOS e Estimativa_old'!N65&lt;='DADOS e Estimativa_old'!$AA65),'DADOS e Estimativa_old'!N65,"excluído*"),"")</f>
        <v/>
      </c>
      <c r="O192" s="198" t="str">
        <f>IF('DADOS e Estimativa_old'!O65&gt;0,IF(AND('DADOS e Estimativa_old'!$Z65&lt;='DADOS e Estimativa_old'!O65,'DADOS e Estimativa_old'!O65&lt;='DADOS e Estimativa_old'!$AA65),'DADOS e Estimativa_old'!O65,"excluído*"),"")</f>
        <v/>
      </c>
      <c r="P192" s="198" t="str">
        <f>IF('DADOS e Estimativa_old'!P65&gt;0,IF(AND('DADOS e Estimativa_old'!$Z65&lt;='DADOS e Estimativa_old'!P65,'DADOS e Estimativa_old'!P65&lt;='DADOS e Estimativa_old'!$AA65),'DADOS e Estimativa_old'!P65,"excluído*"),"")</f>
        <v/>
      </c>
      <c r="Q192" s="198" t="str">
        <f>IF('DADOS e Estimativa_old'!Q65&gt;0,IF(AND('DADOS e Estimativa_old'!$Z65&lt;='DADOS e Estimativa_old'!Q65,'DADOS e Estimativa_old'!Q65&lt;='DADOS e Estimativa_old'!$AA65),'DADOS e Estimativa_old'!Q65,"excluído*"),"")</f>
        <v/>
      </c>
      <c r="R192" s="198" t="str">
        <f>IF('DADOS e Estimativa_old'!R65&gt;0,IF(AND('DADOS e Estimativa_old'!$Z65&lt;='DADOS e Estimativa_old'!R65,'DADOS e Estimativa_old'!R65&lt;='DADOS e Estimativa_old'!$AA65),'DADOS e Estimativa_old'!R65,"excluído*"),"")</f>
        <v/>
      </c>
      <c r="S192" s="198" t="str">
        <f>IF('DADOS e Estimativa_old'!S65&gt;0,IF(AND('DADOS e Estimativa_old'!$Z65&lt;='DADOS e Estimativa_old'!S65,'DADOS e Estimativa_old'!S65&lt;='DADOS e Estimativa_old'!$AA65),'DADOS e Estimativa_old'!S65,"excluído*"),"")</f>
        <v/>
      </c>
      <c r="T192" s="198" t="str">
        <f>IF('DADOS e Estimativa_old'!T65&gt;0,IF(AND('DADOS e Estimativa_old'!$Z65&lt;='DADOS e Estimativa_old'!T65,'DADOS e Estimativa_old'!T65&lt;='DADOS e Estimativa_old'!$AA65),'DADOS e Estimativa_old'!T65,"excluído*"),"")</f>
        <v/>
      </c>
      <c r="U192" s="198" t="str">
        <f>IF('DADOS e Estimativa_old'!U65&gt;0,IF(AND('DADOS e Estimativa_old'!$Z65&lt;='DADOS e Estimativa_old'!U65,'DADOS e Estimativa_old'!U65&lt;='DADOS e Estimativa_old'!$AA65),'DADOS e Estimativa_old'!U65,"excluído*"),"")</f>
        <v/>
      </c>
      <c r="V192" s="198" t="str">
        <f>IF('DADOS e Estimativa_old'!V65&gt;0,IF(AND('DADOS e Estimativa_old'!$Z65&lt;='DADOS e Estimativa_old'!V65,'DADOS e Estimativa_old'!V65&lt;='DADOS e Estimativa_old'!$AA65),'DADOS e Estimativa_old'!V65,"excluído*"),"")</f>
        <v/>
      </c>
      <c r="W192" s="199" t="str">
        <f>IF('DADOS e Estimativa_old'!W65&gt;0,IF(AND('DADOS e Estimativa_old'!$Z65&lt;='DADOS e Estimativa_old'!W65,'DADOS e Estimativa_old'!W65&lt;='DADOS e Estimativa_old'!$AA65),'DADOS e Estimativa_old'!W65,"excluído*"),"")</f>
        <v/>
      </c>
      <c r="X192" s="177">
        <f t="shared" si="43"/>
        <v>7818.39</v>
      </c>
      <c r="Y192" s="167"/>
      <c r="Z192" s="210">
        <f t="shared" si="44"/>
        <v>31273.56</v>
      </c>
      <c r="AA192" s="142"/>
      <c r="AB192" s="169">
        <v>8677.0</v>
      </c>
      <c r="AC192" s="54">
        <f t="shared" si="45"/>
        <v>-0.0989524029</v>
      </c>
      <c r="AD192" s="170">
        <v>4.0</v>
      </c>
    </row>
    <row r="193" ht="18.75" customHeight="1">
      <c r="A193" s="195" t="str">
        <f>IF('DADOS e Estimativa_old'!A66="","",'DADOS e Estimativa_old'!A66)</f>
        <v>4-56</v>
      </c>
      <c r="B193" s="196" t="str">
        <f>IF('DADOS e Estimativa_old'!B66="","",'DADOS e Estimativa_old'!B66)</f>
        <v>Instalação item 55</v>
      </c>
      <c r="C193" s="197">
        <f>IF('DADOS e Estimativa_old'!C66="","",'DADOS e Estimativa_old'!C66)</f>
        <v>4</v>
      </c>
      <c r="D193" s="197" t="str">
        <f>IF('DADOS e Estimativa_old'!D66="","",'DADOS e Estimativa_old'!D66)</f>
        <v>unid.</v>
      </c>
      <c r="E193" s="198">
        <f>IF('DADOS e Estimativa_old'!E66&gt;0,IF(AND('DADOS e Estimativa_old'!$Z66&lt;='DADOS e Estimativa_old'!E66,'DADOS e Estimativa_old'!E66&lt;='DADOS e Estimativa_old'!$AA66),'DADOS e Estimativa_old'!E66,"excluído*"),"")</f>
        <v>2931.66</v>
      </c>
      <c r="F193" s="198" t="str">
        <f>IF('DADOS e Estimativa_old'!F66&gt;0,IF(AND('DADOS e Estimativa_old'!$Z66&lt;='DADOS e Estimativa_old'!F66,'DADOS e Estimativa_old'!F66&lt;='DADOS e Estimativa_old'!$AA66),'DADOS e Estimativa_old'!F66,"excluído*"),"")</f>
        <v>excluído*</v>
      </c>
      <c r="G193" s="198" t="str">
        <f>IF('DADOS e Estimativa_old'!G66&gt;0,IF(AND('DADOS e Estimativa_old'!$Z66&lt;='DADOS e Estimativa_old'!G66,'DADOS e Estimativa_old'!G66&lt;='DADOS e Estimativa_old'!$AA66),'DADOS e Estimativa_old'!G66,"excluído*"),"")</f>
        <v/>
      </c>
      <c r="H193" s="198" t="str">
        <f>IF('DADOS e Estimativa_old'!H66&gt;0,IF(AND('DADOS e Estimativa_old'!$Z66&lt;='DADOS e Estimativa_old'!H66,'DADOS e Estimativa_old'!H66&lt;='DADOS e Estimativa_old'!$AA66),'DADOS e Estimativa_old'!H66,"excluído*"),"")</f>
        <v/>
      </c>
      <c r="I193" s="198">
        <f>IF('DADOS e Estimativa_old'!I66&gt;0,IF(AND('DADOS e Estimativa_old'!$Z66&lt;='DADOS e Estimativa_old'!I66,'DADOS e Estimativa_old'!I66&lt;='DADOS e Estimativa_old'!$AA66),'DADOS e Estimativa_old'!I66,"excluído*"),"")</f>
        <v>1316</v>
      </c>
      <c r="J193" s="198" t="str">
        <f>IF('DADOS e Estimativa_old'!J66&gt;0,IF(AND('DADOS e Estimativa_old'!$Z66&lt;='DADOS e Estimativa_old'!J66,'DADOS e Estimativa_old'!J66&lt;='DADOS e Estimativa_old'!$AA66),'DADOS e Estimativa_old'!J66,"excluído*"),"")</f>
        <v/>
      </c>
      <c r="K193" s="198" t="str">
        <f>IF('DADOS e Estimativa_old'!K66&gt;0,IF(AND('DADOS e Estimativa_old'!$Z66&lt;='DADOS e Estimativa_old'!K66,'DADOS e Estimativa_old'!K66&lt;='DADOS e Estimativa_old'!$AA66),'DADOS e Estimativa_old'!K66,"excluído*"),"")</f>
        <v/>
      </c>
      <c r="L193" s="198" t="str">
        <f>IF('DADOS e Estimativa_old'!L66&gt;0,IF(AND('DADOS e Estimativa_old'!$Z66&lt;='DADOS e Estimativa_old'!L66,'DADOS e Estimativa_old'!L66&lt;='DADOS e Estimativa_old'!$AA66),'DADOS e Estimativa_old'!L66,"excluído*"),"")</f>
        <v/>
      </c>
      <c r="M193" s="198" t="str">
        <f>IF('DADOS e Estimativa_old'!M66&gt;0,IF(AND('DADOS e Estimativa_old'!$Z66&lt;='DADOS e Estimativa_old'!M66,'DADOS e Estimativa_old'!M66&lt;='DADOS e Estimativa_old'!$AA66),'DADOS e Estimativa_old'!M66,"excluído*"),"")</f>
        <v/>
      </c>
      <c r="N193" s="198" t="str">
        <f>IF('DADOS e Estimativa_old'!N66&gt;0,IF(AND('DADOS e Estimativa_old'!$Z66&lt;='DADOS e Estimativa_old'!N66,'DADOS e Estimativa_old'!N66&lt;='DADOS e Estimativa_old'!$AA66),'DADOS e Estimativa_old'!N66,"excluído*"),"")</f>
        <v/>
      </c>
      <c r="O193" s="198" t="str">
        <f>IF('DADOS e Estimativa_old'!O66&gt;0,IF(AND('DADOS e Estimativa_old'!$Z66&lt;='DADOS e Estimativa_old'!O66,'DADOS e Estimativa_old'!O66&lt;='DADOS e Estimativa_old'!$AA66),'DADOS e Estimativa_old'!O66,"excluído*"),"")</f>
        <v/>
      </c>
      <c r="P193" s="198" t="str">
        <f>IF('DADOS e Estimativa_old'!P66&gt;0,IF(AND('DADOS e Estimativa_old'!$Z66&lt;='DADOS e Estimativa_old'!P66,'DADOS e Estimativa_old'!P66&lt;='DADOS e Estimativa_old'!$AA66),'DADOS e Estimativa_old'!P66,"excluído*"),"")</f>
        <v/>
      </c>
      <c r="Q193" s="198" t="str">
        <f>IF('DADOS e Estimativa_old'!Q66&gt;0,IF(AND('DADOS e Estimativa_old'!$Z66&lt;='DADOS e Estimativa_old'!Q66,'DADOS e Estimativa_old'!Q66&lt;='DADOS e Estimativa_old'!$AA66),'DADOS e Estimativa_old'!Q66,"excluído*"),"")</f>
        <v/>
      </c>
      <c r="R193" s="198" t="str">
        <f>IF('DADOS e Estimativa_old'!R66&gt;0,IF(AND('DADOS e Estimativa_old'!$Z66&lt;='DADOS e Estimativa_old'!R66,'DADOS e Estimativa_old'!R66&lt;='DADOS e Estimativa_old'!$AA66),'DADOS e Estimativa_old'!R66,"excluído*"),"")</f>
        <v/>
      </c>
      <c r="S193" s="198" t="str">
        <f>IF('DADOS e Estimativa_old'!S66&gt;0,IF(AND('DADOS e Estimativa_old'!$Z66&lt;='DADOS e Estimativa_old'!S66,'DADOS e Estimativa_old'!S66&lt;='DADOS e Estimativa_old'!$AA66),'DADOS e Estimativa_old'!S66,"excluído*"),"")</f>
        <v/>
      </c>
      <c r="T193" s="198" t="str">
        <f>IF('DADOS e Estimativa_old'!T66&gt;0,IF(AND('DADOS e Estimativa_old'!$Z66&lt;='DADOS e Estimativa_old'!T66,'DADOS e Estimativa_old'!T66&lt;='DADOS e Estimativa_old'!$AA66),'DADOS e Estimativa_old'!T66,"excluído*"),"")</f>
        <v/>
      </c>
      <c r="U193" s="198" t="str">
        <f>IF('DADOS e Estimativa_old'!U66&gt;0,IF(AND('DADOS e Estimativa_old'!$Z66&lt;='DADOS e Estimativa_old'!U66,'DADOS e Estimativa_old'!U66&lt;='DADOS e Estimativa_old'!$AA66),'DADOS e Estimativa_old'!U66,"excluído*"),"")</f>
        <v/>
      </c>
      <c r="V193" s="198" t="str">
        <f>IF('DADOS e Estimativa_old'!V66&gt;0,IF(AND('DADOS e Estimativa_old'!$Z66&lt;='DADOS e Estimativa_old'!V66,'DADOS e Estimativa_old'!V66&lt;='DADOS e Estimativa_old'!$AA66),'DADOS e Estimativa_old'!V66,"excluído*"),"")</f>
        <v/>
      </c>
      <c r="W193" s="199" t="str">
        <f>IF('DADOS e Estimativa_old'!W66&gt;0,IF(AND('DADOS e Estimativa_old'!$Z66&lt;='DADOS e Estimativa_old'!W66,'DADOS e Estimativa_old'!W66&lt;='DADOS e Estimativa_old'!$AA66),'DADOS e Estimativa_old'!W66,"excluído*"),"")</f>
        <v/>
      </c>
      <c r="X193" s="177">
        <f t="shared" si="43"/>
        <v>2123.83</v>
      </c>
      <c r="Y193" s="167"/>
      <c r="Z193" s="210">
        <f t="shared" si="44"/>
        <v>8495.32</v>
      </c>
      <c r="AA193" s="142"/>
      <c r="AB193" s="169">
        <v>2177.0</v>
      </c>
      <c r="AC193" s="54">
        <f t="shared" si="45"/>
        <v>-0.0244235186</v>
      </c>
      <c r="AD193" s="170">
        <v>4.0</v>
      </c>
    </row>
    <row r="194" ht="18.75" customHeight="1">
      <c r="A194" s="189" t="str">
        <f>IF('DADOS e Estimativa_old'!A67="","",'DADOS e Estimativa_old'!A67)</f>
        <v>4-57</v>
      </c>
      <c r="B194" s="190" t="str">
        <f>IF('DADOS e Estimativa_old'!B67="","",'DADOS e Estimativa_old'!B67)</f>
        <v>Slipt-Cassete  33.000 a 36.000 BTU's</v>
      </c>
      <c r="C194" s="191">
        <f>IF('DADOS e Estimativa_old'!C67="","",'DADOS e Estimativa_old'!C67)</f>
        <v>5</v>
      </c>
      <c r="D194" s="191" t="str">
        <f>IF('DADOS e Estimativa_old'!D67="","",'DADOS e Estimativa_old'!D67)</f>
        <v>unid.</v>
      </c>
      <c r="E194" s="192">
        <f>IF('DADOS e Estimativa_old'!E67&gt;0,IF(AND('DADOS e Estimativa_old'!$Z67&lt;='DADOS e Estimativa_old'!E67,'DADOS e Estimativa_old'!E67&lt;='DADOS e Estimativa_old'!$AA67),'DADOS e Estimativa_old'!E67,"excluído*"),"")</f>
        <v>9879.05</v>
      </c>
      <c r="F194" s="192" t="str">
        <f>IF('DADOS e Estimativa_old'!F67&gt;0,IF(AND('DADOS e Estimativa_old'!$Z67&lt;='DADOS e Estimativa_old'!F67,'DADOS e Estimativa_old'!F67&lt;='DADOS e Estimativa_old'!$AA67),'DADOS e Estimativa_old'!F67,"excluído*"),"")</f>
        <v>excluído*</v>
      </c>
      <c r="G194" s="192">
        <f>IF('DADOS e Estimativa_old'!G67&gt;0,IF(AND('DADOS e Estimativa_old'!$Z67&lt;='DADOS e Estimativa_old'!G67,'DADOS e Estimativa_old'!G67&lt;='DADOS e Estimativa_old'!$AA67),'DADOS e Estimativa_old'!G67,"excluído*"),"")</f>
        <v>9950</v>
      </c>
      <c r="H194" s="192">
        <f>IF('DADOS e Estimativa_old'!H67&gt;0,IF(AND('DADOS e Estimativa_old'!$Z67&lt;='DADOS e Estimativa_old'!H67,'DADOS e Estimativa_old'!H67&lt;='DADOS e Estimativa_old'!$AA67),'DADOS e Estimativa_old'!H67,"excluído*"),"")</f>
        <v>10299</v>
      </c>
      <c r="I194" s="192" t="str">
        <f>IF('DADOS e Estimativa_old'!I67&gt;0,IF(AND('DADOS e Estimativa_old'!$Z67&lt;='DADOS e Estimativa_old'!I67,'DADOS e Estimativa_old'!I67&lt;='DADOS e Estimativa_old'!$AA67),'DADOS e Estimativa_old'!I67,"excluído*"),"")</f>
        <v/>
      </c>
      <c r="J194" s="192">
        <f>IF('DADOS e Estimativa_old'!J67&gt;0,IF(AND('DADOS e Estimativa_old'!$Z67&lt;='DADOS e Estimativa_old'!J67,'DADOS e Estimativa_old'!J67&lt;='DADOS e Estimativa_old'!$AA67),'DADOS e Estimativa_old'!J67,"excluído*"),"")</f>
        <v>8688</v>
      </c>
      <c r="K194" s="192">
        <f>IF('DADOS e Estimativa_old'!K67&gt;0,IF(AND('DADOS e Estimativa_old'!$Z67&lt;='DADOS e Estimativa_old'!K67,'DADOS e Estimativa_old'!K67&lt;='DADOS e Estimativa_old'!$AA67),'DADOS e Estimativa_old'!K67,"excluído*"),"")</f>
        <v>9780</v>
      </c>
      <c r="L194" s="192" t="str">
        <f>IF('DADOS e Estimativa_old'!L67&gt;0,IF(AND('DADOS e Estimativa_old'!$Z67&lt;='DADOS e Estimativa_old'!L67,'DADOS e Estimativa_old'!L67&lt;='DADOS e Estimativa_old'!$AA67),'DADOS e Estimativa_old'!L67,"excluído*"),"")</f>
        <v/>
      </c>
      <c r="M194" s="192" t="str">
        <f>IF('DADOS e Estimativa_old'!M67&gt;0,IF(AND('DADOS e Estimativa_old'!$Z67&lt;='DADOS e Estimativa_old'!M67,'DADOS e Estimativa_old'!M67&lt;='DADOS e Estimativa_old'!$AA67),'DADOS e Estimativa_old'!M67,"excluído*"),"")</f>
        <v/>
      </c>
      <c r="N194" s="192" t="str">
        <f>IF('DADOS e Estimativa_old'!N67&gt;0,IF(AND('DADOS e Estimativa_old'!$Z67&lt;='DADOS e Estimativa_old'!N67,'DADOS e Estimativa_old'!N67&lt;='DADOS e Estimativa_old'!$AA67),'DADOS e Estimativa_old'!N67,"excluído*"),"")</f>
        <v/>
      </c>
      <c r="O194" s="192" t="str">
        <f>IF('DADOS e Estimativa_old'!O67&gt;0,IF(AND('DADOS e Estimativa_old'!$Z67&lt;='DADOS e Estimativa_old'!O67,'DADOS e Estimativa_old'!O67&lt;='DADOS e Estimativa_old'!$AA67),'DADOS e Estimativa_old'!O67,"excluído*"),"")</f>
        <v/>
      </c>
      <c r="P194" s="192" t="str">
        <f>IF('DADOS e Estimativa_old'!P67&gt;0,IF(AND('DADOS e Estimativa_old'!$Z67&lt;='DADOS e Estimativa_old'!P67,'DADOS e Estimativa_old'!P67&lt;='DADOS e Estimativa_old'!$AA67),'DADOS e Estimativa_old'!P67,"excluído*"),"")</f>
        <v/>
      </c>
      <c r="Q194" s="192" t="str">
        <f>IF('DADOS e Estimativa_old'!Q67&gt;0,IF(AND('DADOS e Estimativa_old'!$Z67&lt;='DADOS e Estimativa_old'!Q67,'DADOS e Estimativa_old'!Q67&lt;='DADOS e Estimativa_old'!$AA67),'DADOS e Estimativa_old'!Q67,"excluído*"),"")</f>
        <v/>
      </c>
      <c r="R194" s="192" t="str">
        <f>IF('DADOS e Estimativa_old'!R67&gt;0,IF(AND('DADOS e Estimativa_old'!$Z67&lt;='DADOS e Estimativa_old'!R67,'DADOS e Estimativa_old'!R67&lt;='DADOS e Estimativa_old'!$AA67),'DADOS e Estimativa_old'!R67,"excluído*"),"")</f>
        <v/>
      </c>
      <c r="S194" s="192" t="str">
        <f>IF('DADOS e Estimativa_old'!S67&gt;0,IF(AND('DADOS e Estimativa_old'!$Z67&lt;='DADOS e Estimativa_old'!S67,'DADOS e Estimativa_old'!S67&lt;='DADOS e Estimativa_old'!$AA67),'DADOS e Estimativa_old'!S67,"excluído*"),"")</f>
        <v/>
      </c>
      <c r="T194" s="192" t="str">
        <f>IF('DADOS e Estimativa_old'!T67&gt;0,IF(AND('DADOS e Estimativa_old'!$Z67&lt;='DADOS e Estimativa_old'!T67,'DADOS e Estimativa_old'!T67&lt;='DADOS e Estimativa_old'!$AA67),'DADOS e Estimativa_old'!T67,"excluído*"),"")</f>
        <v/>
      </c>
      <c r="U194" s="192" t="str">
        <f>IF('DADOS e Estimativa_old'!U67&gt;0,IF(AND('DADOS e Estimativa_old'!$Z67&lt;='DADOS e Estimativa_old'!U67,'DADOS e Estimativa_old'!U67&lt;='DADOS e Estimativa_old'!$AA67),'DADOS e Estimativa_old'!U67,"excluído*"),"")</f>
        <v/>
      </c>
      <c r="V194" s="192" t="str">
        <f>IF('DADOS e Estimativa_old'!V67&gt;0,IF(AND('DADOS e Estimativa_old'!$Z67&lt;='DADOS e Estimativa_old'!V67,'DADOS e Estimativa_old'!V67&lt;='DADOS e Estimativa_old'!$AA67),'DADOS e Estimativa_old'!V67,"excluído*"),"")</f>
        <v/>
      </c>
      <c r="W194" s="193" t="str">
        <f>IF('DADOS e Estimativa_old'!W67&gt;0,IF(AND('DADOS e Estimativa_old'!$Z67&lt;='DADOS e Estimativa_old'!W67,'DADOS e Estimativa_old'!W67&lt;='DADOS e Estimativa_old'!$AA67),'DADOS e Estimativa_old'!W67,"excluído*"),"")</f>
        <v/>
      </c>
      <c r="X194" s="166">
        <f t="shared" si="43"/>
        <v>9719.21</v>
      </c>
      <c r="Y194" s="167"/>
      <c r="Z194" s="209">
        <f t="shared" si="44"/>
        <v>48596.05</v>
      </c>
      <c r="AA194" s="167"/>
      <c r="AB194" s="169">
        <v>10163.0</v>
      </c>
      <c r="AC194" s="54">
        <f t="shared" si="45"/>
        <v>-0.04366722424</v>
      </c>
      <c r="AD194" s="170">
        <v>4.0</v>
      </c>
    </row>
    <row r="195" ht="18.75" customHeight="1">
      <c r="A195" s="201" t="str">
        <f>IF('DADOS e Estimativa_old'!A68="","",'DADOS e Estimativa_old'!A68)</f>
        <v>4-58</v>
      </c>
      <c r="B195" s="202" t="str">
        <f>IF('DADOS e Estimativa_old'!B68="","",'DADOS e Estimativa_old'!B68)</f>
        <v>Instalação item 57</v>
      </c>
      <c r="C195" s="203">
        <f>IF('DADOS e Estimativa_old'!C68="","",'DADOS e Estimativa_old'!C68)</f>
        <v>5</v>
      </c>
      <c r="D195" s="203" t="str">
        <f>IF('DADOS e Estimativa_old'!D68="","",'DADOS e Estimativa_old'!D68)</f>
        <v>unid.</v>
      </c>
      <c r="E195" s="204">
        <f>IF('DADOS e Estimativa_old'!E68&gt;0,IF(AND('DADOS e Estimativa_old'!$Z68&lt;='DADOS e Estimativa_old'!E68,'DADOS e Estimativa_old'!E68&lt;='DADOS e Estimativa_old'!$AA68),'DADOS e Estimativa_old'!E68,"excluído*"),"")</f>
        <v>2931.66</v>
      </c>
      <c r="F195" s="204" t="str">
        <f>IF('DADOS e Estimativa_old'!F68&gt;0,IF(AND('DADOS e Estimativa_old'!$Z68&lt;='DADOS e Estimativa_old'!F68,'DADOS e Estimativa_old'!F68&lt;='DADOS e Estimativa_old'!$AA68),'DADOS e Estimativa_old'!F68,"excluído*"),"")</f>
        <v>excluído*</v>
      </c>
      <c r="G195" s="204" t="str">
        <f>IF('DADOS e Estimativa_old'!G68&gt;0,IF(AND('DADOS e Estimativa_old'!$Z68&lt;='DADOS e Estimativa_old'!G68,'DADOS e Estimativa_old'!G68&lt;='DADOS e Estimativa_old'!$AA68),'DADOS e Estimativa_old'!G68,"excluído*"),"")</f>
        <v/>
      </c>
      <c r="H195" s="204" t="str">
        <f>IF('DADOS e Estimativa_old'!H68&gt;0,IF(AND('DADOS e Estimativa_old'!$Z68&lt;='DADOS e Estimativa_old'!H68,'DADOS e Estimativa_old'!H68&lt;='DADOS e Estimativa_old'!$AA68),'DADOS e Estimativa_old'!H68,"excluído*"),"")</f>
        <v/>
      </c>
      <c r="I195" s="204">
        <f>IF('DADOS e Estimativa_old'!I68&gt;0,IF(AND('DADOS e Estimativa_old'!$Z68&lt;='DADOS e Estimativa_old'!I68,'DADOS e Estimativa_old'!I68&lt;='DADOS e Estimativa_old'!$AA68),'DADOS e Estimativa_old'!I68,"excluído*"),"")</f>
        <v>1579</v>
      </c>
      <c r="J195" s="204" t="str">
        <f>IF('DADOS e Estimativa_old'!J68&gt;0,IF(AND('DADOS e Estimativa_old'!$Z68&lt;='DADOS e Estimativa_old'!J68,'DADOS e Estimativa_old'!J68&lt;='DADOS e Estimativa_old'!$AA68),'DADOS e Estimativa_old'!J68,"excluído*"),"")</f>
        <v/>
      </c>
      <c r="K195" s="204" t="str">
        <f>IF('DADOS e Estimativa_old'!K68&gt;0,IF(AND('DADOS e Estimativa_old'!$Z68&lt;='DADOS e Estimativa_old'!K68,'DADOS e Estimativa_old'!K68&lt;='DADOS e Estimativa_old'!$AA68),'DADOS e Estimativa_old'!K68,"excluído*"),"")</f>
        <v/>
      </c>
      <c r="L195" s="204" t="str">
        <f>IF('DADOS e Estimativa_old'!L68&gt;0,IF(AND('DADOS e Estimativa_old'!$Z68&lt;='DADOS e Estimativa_old'!L68,'DADOS e Estimativa_old'!L68&lt;='DADOS e Estimativa_old'!$AA68),'DADOS e Estimativa_old'!L68,"excluído*"),"")</f>
        <v/>
      </c>
      <c r="M195" s="204" t="str">
        <f>IF('DADOS e Estimativa_old'!M68&gt;0,IF(AND('DADOS e Estimativa_old'!$Z68&lt;='DADOS e Estimativa_old'!M68,'DADOS e Estimativa_old'!M68&lt;='DADOS e Estimativa_old'!$AA68),'DADOS e Estimativa_old'!M68,"excluído*"),"")</f>
        <v/>
      </c>
      <c r="N195" s="204" t="str">
        <f>IF('DADOS e Estimativa_old'!N68&gt;0,IF(AND('DADOS e Estimativa_old'!$Z68&lt;='DADOS e Estimativa_old'!N68,'DADOS e Estimativa_old'!N68&lt;='DADOS e Estimativa_old'!$AA68),'DADOS e Estimativa_old'!N68,"excluído*"),"")</f>
        <v/>
      </c>
      <c r="O195" s="204" t="str">
        <f>IF('DADOS e Estimativa_old'!O68&gt;0,IF(AND('DADOS e Estimativa_old'!$Z68&lt;='DADOS e Estimativa_old'!O68,'DADOS e Estimativa_old'!O68&lt;='DADOS e Estimativa_old'!$AA68),'DADOS e Estimativa_old'!O68,"excluído*"),"")</f>
        <v/>
      </c>
      <c r="P195" s="204" t="str">
        <f>IF('DADOS e Estimativa_old'!P68&gt;0,IF(AND('DADOS e Estimativa_old'!$Z68&lt;='DADOS e Estimativa_old'!P68,'DADOS e Estimativa_old'!P68&lt;='DADOS e Estimativa_old'!$AA68),'DADOS e Estimativa_old'!P68,"excluído*"),"")</f>
        <v/>
      </c>
      <c r="Q195" s="204" t="str">
        <f>IF('DADOS e Estimativa_old'!Q68&gt;0,IF(AND('DADOS e Estimativa_old'!$Z68&lt;='DADOS e Estimativa_old'!Q68,'DADOS e Estimativa_old'!Q68&lt;='DADOS e Estimativa_old'!$AA68),'DADOS e Estimativa_old'!Q68,"excluído*"),"")</f>
        <v/>
      </c>
      <c r="R195" s="204" t="str">
        <f>IF('DADOS e Estimativa_old'!R68&gt;0,IF(AND('DADOS e Estimativa_old'!$Z68&lt;='DADOS e Estimativa_old'!R68,'DADOS e Estimativa_old'!R68&lt;='DADOS e Estimativa_old'!$AA68),'DADOS e Estimativa_old'!R68,"excluído*"),"")</f>
        <v/>
      </c>
      <c r="S195" s="204" t="str">
        <f>IF('DADOS e Estimativa_old'!S68&gt;0,IF(AND('DADOS e Estimativa_old'!$Z68&lt;='DADOS e Estimativa_old'!S68,'DADOS e Estimativa_old'!S68&lt;='DADOS e Estimativa_old'!$AA68),'DADOS e Estimativa_old'!S68,"excluído*"),"")</f>
        <v/>
      </c>
      <c r="T195" s="204" t="str">
        <f>IF('DADOS e Estimativa_old'!T68&gt;0,IF(AND('DADOS e Estimativa_old'!$Z68&lt;='DADOS e Estimativa_old'!T68,'DADOS e Estimativa_old'!T68&lt;='DADOS e Estimativa_old'!$AA68),'DADOS e Estimativa_old'!T68,"excluído*"),"")</f>
        <v/>
      </c>
      <c r="U195" s="204" t="str">
        <f>IF('DADOS e Estimativa_old'!U68&gt;0,IF(AND('DADOS e Estimativa_old'!$Z68&lt;='DADOS e Estimativa_old'!U68,'DADOS e Estimativa_old'!U68&lt;='DADOS e Estimativa_old'!$AA68),'DADOS e Estimativa_old'!U68,"excluído*"),"")</f>
        <v/>
      </c>
      <c r="V195" s="204" t="str">
        <f>IF('DADOS e Estimativa_old'!V68&gt;0,IF(AND('DADOS e Estimativa_old'!$Z68&lt;='DADOS e Estimativa_old'!V68,'DADOS e Estimativa_old'!V68&lt;='DADOS e Estimativa_old'!$AA68),'DADOS e Estimativa_old'!V68,"excluído*"),"")</f>
        <v/>
      </c>
      <c r="W195" s="205" t="str">
        <f>IF('DADOS e Estimativa_old'!W68&gt;0,IF(AND('DADOS e Estimativa_old'!$Z68&lt;='DADOS e Estimativa_old'!W68,'DADOS e Estimativa_old'!W68&lt;='DADOS e Estimativa_old'!$AA68),'DADOS e Estimativa_old'!W68,"excluído*"),"")</f>
        <v/>
      </c>
      <c r="X195" s="166">
        <f t="shared" si="43"/>
        <v>2255.33</v>
      </c>
      <c r="Y195" s="167"/>
      <c r="Z195" s="206">
        <f t="shared" si="44"/>
        <v>11276.65</v>
      </c>
      <c r="AA195" s="207"/>
      <c r="AB195" s="169">
        <v>3350.0</v>
      </c>
      <c r="AC195" s="54">
        <f t="shared" si="45"/>
        <v>-0.3267671642</v>
      </c>
      <c r="AD195" s="170">
        <v>4.0</v>
      </c>
    </row>
    <row r="196" ht="19.5" customHeight="1">
      <c r="A196" s="182"/>
      <c r="B196" s="85" t="str">
        <f>B69</f>
        <v>Circunscrição V</v>
      </c>
      <c r="C196" s="86"/>
      <c r="D196" s="8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148"/>
      <c r="Y196" s="148"/>
      <c r="Z196" s="148"/>
      <c r="AA196" s="149"/>
      <c r="AC196" s="70"/>
      <c r="AD196" s="70"/>
      <c r="AE196" s="169"/>
    </row>
    <row r="197">
      <c r="A197" s="183" t="str">
        <f>IF('DADOS e Estimativa_old'!A70="","",'DADOS e Estimativa_old'!A70)</f>
        <v>5-59</v>
      </c>
      <c r="B197" s="184" t="str">
        <f>IF('DADOS e Estimativa_old'!B70="","",'DADOS e Estimativa_old'!B70)</f>
        <v>Split Hi-Wall 12.000 BTU's</v>
      </c>
      <c r="C197" s="185">
        <f>IF('DADOS e Estimativa_old'!C70="","",'DADOS e Estimativa_old'!C70)</f>
        <v>2</v>
      </c>
      <c r="D197" s="185" t="str">
        <f>IF('DADOS e Estimativa_old'!D70="","",'DADOS e Estimativa_old'!D70)</f>
        <v>unid.</v>
      </c>
      <c r="E197" s="186">
        <f>IF('DADOS e Estimativa_old'!E70&gt;0,IF(AND('DADOS e Estimativa_old'!$Z70&lt;='DADOS e Estimativa_old'!E70,'DADOS e Estimativa_old'!E70&lt;='DADOS e Estimativa_old'!$AA70),'DADOS e Estimativa_old'!E70,"excluído*"),"")</f>
        <v>1846.05</v>
      </c>
      <c r="F197" s="186" t="str">
        <f>IF('DADOS e Estimativa_old'!F70&gt;0,IF(AND('DADOS e Estimativa_old'!$Z70&lt;='DADOS e Estimativa_old'!F70,'DADOS e Estimativa_old'!F70&lt;='DADOS e Estimativa_old'!$AA70),'DADOS e Estimativa_old'!F70,"excluído*"),"")</f>
        <v>excluído*</v>
      </c>
      <c r="G197" s="186">
        <f>IF('DADOS e Estimativa_old'!G70&gt;0,IF(AND('DADOS e Estimativa_old'!$Z70&lt;='DADOS e Estimativa_old'!G70,'DADOS e Estimativa_old'!G70&lt;='DADOS e Estimativa_old'!$AA70),'DADOS e Estimativa_old'!G70,"excluído*"),"")</f>
        <v>1875</v>
      </c>
      <c r="H197" s="186">
        <f>IF('DADOS e Estimativa_old'!H70&gt;0,IF(AND('DADOS e Estimativa_old'!$Z70&lt;='DADOS e Estimativa_old'!H70,'DADOS e Estimativa_old'!H70&lt;='DADOS e Estimativa_old'!$AA70),'DADOS e Estimativa_old'!H70,"excluído*"),"")</f>
        <v>1729</v>
      </c>
      <c r="I197" s="186" t="str">
        <f>IF('DADOS e Estimativa_old'!I70&gt;0,IF(AND('DADOS e Estimativa_old'!$Z70&lt;='DADOS e Estimativa_old'!I70,'DADOS e Estimativa_old'!I70&lt;='DADOS e Estimativa_old'!$AA70),'DADOS e Estimativa_old'!I70,"excluído*"),"")</f>
        <v/>
      </c>
      <c r="J197" s="186">
        <f>IF('DADOS e Estimativa_old'!J70&gt;0,IF(AND('DADOS e Estimativa_old'!$Z70&lt;='DADOS e Estimativa_old'!J70,'DADOS e Estimativa_old'!J70&lt;='DADOS e Estimativa_old'!$AA70),'DADOS e Estimativa_old'!J70,"excluído*"),"")</f>
        <v>1750</v>
      </c>
      <c r="K197" s="186">
        <f>IF('DADOS e Estimativa_old'!K70&gt;0,IF(AND('DADOS e Estimativa_old'!$Z70&lt;='DADOS e Estimativa_old'!K70,'DADOS e Estimativa_old'!K70&lt;='DADOS e Estimativa_old'!$AA70),'DADOS e Estimativa_old'!K70,"excluído*"),"")</f>
        <v>1541.5</v>
      </c>
      <c r="L197" s="186" t="str">
        <f>IF('DADOS e Estimativa_old'!L70&gt;0,IF(AND('DADOS e Estimativa_old'!$Z70&lt;='DADOS e Estimativa_old'!L70,'DADOS e Estimativa_old'!L70&lt;='DADOS e Estimativa_old'!$AA70),'DADOS e Estimativa_old'!L70,"excluído*"),"")</f>
        <v/>
      </c>
      <c r="M197" s="186" t="str">
        <f>IF('DADOS e Estimativa_old'!M70&gt;0,IF(AND('DADOS e Estimativa_old'!$Z70&lt;='DADOS e Estimativa_old'!M70,'DADOS e Estimativa_old'!M70&lt;='DADOS e Estimativa_old'!$AA70),'DADOS e Estimativa_old'!M70,"excluído*"),"")</f>
        <v/>
      </c>
      <c r="N197" s="186" t="str">
        <f>IF('DADOS e Estimativa_old'!N70&gt;0,IF(AND('DADOS e Estimativa_old'!$Z70&lt;='DADOS e Estimativa_old'!N70,'DADOS e Estimativa_old'!N70&lt;='DADOS e Estimativa_old'!$AA70),'DADOS e Estimativa_old'!N70,"excluído*"),"")</f>
        <v/>
      </c>
      <c r="O197" s="186" t="str">
        <f>IF('DADOS e Estimativa_old'!O70&gt;0,IF(AND('DADOS e Estimativa_old'!$Z70&lt;='DADOS e Estimativa_old'!O70,'DADOS e Estimativa_old'!O70&lt;='DADOS e Estimativa_old'!$AA70),'DADOS e Estimativa_old'!O70,"excluído*"),"")</f>
        <v/>
      </c>
      <c r="P197" s="186" t="str">
        <f>IF('DADOS e Estimativa_old'!P70&gt;0,IF(AND('DADOS e Estimativa_old'!$Z70&lt;='DADOS e Estimativa_old'!P70,'DADOS e Estimativa_old'!P70&lt;='DADOS e Estimativa_old'!$AA70),'DADOS e Estimativa_old'!P70,"excluído*"),"")</f>
        <v/>
      </c>
      <c r="Q197" s="186" t="str">
        <f>IF('DADOS e Estimativa_old'!Q70&gt;0,IF(AND('DADOS e Estimativa_old'!$Z70&lt;='DADOS e Estimativa_old'!Q70,'DADOS e Estimativa_old'!Q70&lt;='DADOS e Estimativa_old'!$AA70),'DADOS e Estimativa_old'!Q70,"excluído*"),"")</f>
        <v/>
      </c>
      <c r="R197" s="186" t="str">
        <f>IF('DADOS e Estimativa_old'!R70&gt;0,IF(AND('DADOS e Estimativa_old'!$Z70&lt;='DADOS e Estimativa_old'!R70,'DADOS e Estimativa_old'!R70&lt;='DADOS e Estimativa_old'!$AA70),'DADOS e Estimativa_old'!R70,"excluído*"),"")</f>
        <v/>
      </c>
      <c r="S197" s="186" t="str">
        <f>IF('DADOS e Estimativa_old'!S70&gt;0,IF(AND('DADOS e Estimativa_old'!$Z70&lt;='DADOS e Estimativa_old'!S70,'DADOS e Estimativa_old'!S70&lt;='DADOS e Estimativa_old'!$AA70),'DADOS e Estimativa_old'!S70,"excluído*"),"")</f>
        <v/>
      </c>
      <c r="T197" s="186" t="str">
        <f>IF('DADOS e Estimativa_old'!T70&gt;0,IF(AND('DADOS e Estimativa_old'!$Z70&lt;='DADOS e Estimativa_old'!T70,'DADOS e Estimativa_old'!T70&lt;='DADOS e Estimativa_old'!$AA70),'DADOS e Estimativa_old'!T70,"excluído*"),"")</f>
        <v/>
      </c>
      <c r="U197" s="186" t="str">
        <f>IF('DADOS e Estimativa_old'!U70&gt;0,IF(AND('DADOS e Estimativa_old'!$Z70&lt;='DADOS e Estimativa_old'!U70,'DADOS e Estimativa_old'!U70&lt;='DADOS e Estimativa_old'!$AA70),'DADOS e Estimativa_old'!U70,"excluído*"),"")</f>
        <v/>
      </c>
      <c r="V197" s="186" t="str">
        <f>IF('DADOS e Estimativa_old'!V70&gt;0,IF(AND('DADOS e Estimativa_old'!$Z70&lt;='DADOS e Estimativa_old'!V70,'DADOS e Estimativa_old'!V70&lt;='DADOS e Estimativa_old'!$AA70),'DADOS e Estimativa_old'!V70,"excluído*"),"")</f>
        <v/>
      </c>
      <c r="W197" s="187" t="str">
        <f>IF('DADOS e Estimativa_old'!W70&gt;0,IF(AND('DADOS e Estimativa_old'!$Z70&lt;='DADOS e Estimativa_old'!W70,'DADOS e Estimativa_old'!W70&lt;='DADOS e Estimativa_old'!$AA70),'DADOS e Estimativa_old'!W70,"excluído*"),"")</f>
        <v/>
      </c>
      <c r="X197" s="156">
        <f t="shared" ref="X197:X210" si="46">IF(SUM(E197:M197)&gt;0,ROUND(AVERAGE(E197:M197),2),"")</f>
        <v>1748.31</v>
      </c>
      <c r="Y197" s="157"/>
      <c r="Z197" s="188">
        <f t="shared" ref="Z197:Z210" si="47">IF(X197&lt;&gt;"",X197*C197,"")</f>
        <v>3496.62</v>
      </c>
      <c r="AA197" s="157"/>
      <c r="AB197" s="169">
        <v>1889.12</v>
      </c>
      <c r="AC197" s="54">
        <f t="shared" ref="AC197:AC210" si="48">X197/AB197-1</f>
        <v>-0.07453735072</v>
      </c>
      <c r="AD197" s="170">
        <v>5.0</v>
      </c>
    </row>
    <row r="198">
      <c r="A198" s="189" t="str">
        <f>IF('DADOS e Estimativa_old'!A71="","",'DADOS e Estimativa_old'!A71)</f>
        <v>5-60</v>
      </c>
      <c r="B198" s="190" t="str">
        <f>IF('DADOS e Estimativa_old'!B71="","",'DADOS e Estimativa_old'!B71)</f>
        <v>Instalação item 59</v>
      </c>
      <c r="C198" s="191">
        <f>IF('DADOS e Estimativa_old'!C71="","",'DADOS e Estimativa_old'!C71)</f>
        <v>2</v>
      </c>
      <c r="D198" s="191" t="str">
        <f>IF('DADOS e Estimativa_old'!D71="","",'DADOS e Estimativa_old'!D71)</f>
        <v>unid.</v>
      </c>
      <c r="E198" s="192">
        <f>IF('DADOS e Estimativa_old'!E71&gt;0,IF(AND('DADOS e Estimativa_old'!$Z71&lt;='DADOS e Estimativa_old'!E71,'DADOS e Estimativa_old'!E71&lt;='DADOS e Estimativa_old'!$AA71),'DADOS e Estimativa_old'!E71,"excluído*"),"")</f>
        <v>2503</v>
      </c>
      <c r="F198" s="192" t="str">
        <f>IF('DADOS e Estimativa_old'!F71&gt;0,IF(AND('DADOS e Estimativa_old'!$Z71&lt;='DADOS e Estimativa_old'!F71,'DADOS e Estimativa_old'!F71&lt;='DADOS e Estimativa_old'!$AA71),'DADOS e Estimativa_old'!F71,"excluído*"),"")</f>
        <v>excluído*</v>
      </c>
      <c r="G198" s="192" t="str">
        <f>IF('DADOS e Estimativa_old'!G71&gt;0,IF(AND('DADOS e Estimativa_old'!$Z71&lt;='DADOS e Estimativa_old'!G71,'DADOS e Estimativa_old'!G71&lt;='DADOS e Estimativa_old'!$AA71),'DADOS e Estimativa_old'!G71,"excluído*"),"")</f>
        <v/>
      </c>
      <c r="H198" s="192" t="str">
        <f>IF('DADOS e Estimativa_old'!H71&gt;0,IF(AND('DADOS e Estimativa_old'!$Z71&lt;='DADOS e Estimativa_old'!H71,'DADOS e Estimativa_old'!H71&lt;='DADOS e Estimativa_old'!$AA71),'DADOS e Estimativa_old'!H71,"excluído*"),"")</f>
        <v/>
      </c>
      <c r="I198" s="192" t="str">
        <f>IF('DADOS e Estimativa_old'!I71&gt;0,IF(AND('DADOS e Estimativa_old'!$Z71&lt;='DADOS e Estimativa_old'!I71,'DADOS e Estimativa_old'!I71&lt;='DADOS e Estimativa_old'!$AA71),'DADOS e Estimativa_old'!I71,"excluído*"),"")</f>
        <v/>
      </c>
      <c r="J198" s="192">
        <f>IF('DADOS e Estimativa_old'!J71&gt;0,IF(AND('DADOS e Estimativa_old'!$Z71&lt;='DADOS e Estimativa_old'!J71,'DADOS e Estimativa_old'!J71&lt;='DADOS e Estimativa_old'!$AA71),'DADOS e Estimativa_old'!J71,"excluído*"),"")</f>
        <v>640</v>
      </c>
      <c r="K198" s="192">
        <f>IF('DADOS e Estimativa_old'!K71&gt;0,IF(AND('DADOS e Estimativa_old'!$Z71&lt;='DADOS e Estimativa_old'!K71,'DADOS e Estimativa_old'!K71&lt;='DADOS e Estimativa_old'!$AA71),'DADOS e Estimativa_old'!K71,"excluído*"),"")</f>
        <v>835</v>
      </c>
      <c r="L198" s="192" t="str">
        <f>IF('DADOS e Estimativa_old'!L71&gt;0,IF(AND('DADOS e Estimativa_old'!$Z71&lt;='DADOS e Estimativa_old'!L71,'DADOS e Estimativa_old'!L71&lt;='DADOS e Estimativa_old'!$AA71),'DADOS e Estimativa_old'!L71,"excluído*"),"")</f>
        <v/>
      </c>
      <c r="M198" s="192" t="str">
        <f>IF('DADOS e Estimativa_old'!M71&gt;0,IF(AND('DADOS e Estimativa_old'!$Z71&lt;='DADOS e Estimativa_old'!M71,'DADOS e Estimativa_old'!M71&lt;='DADOS e Estimativa_old'!$AA71),'DADOS e Estimativa_old'!M71,"excluído*"),"")</f>
        <v/>
      </c>
      <c r="N198" s="192" t="str">
        <f>IF('DADOS e Estimativa_old'!N71&gt;0,IF(AND('DADOS e Estimativa_old'!$Z71&lt;='DADOS e Estimativa_old'!N71,'DADOS e Estimativa_old'!N71&lt;='DADOS e Estimativa_old'!$AA71),'DADOS e Estimativa_old'!N71,"excluído*"),"")</f>
        <v/>
      </c>
      <c r="O198" s="192" t="str">
        <f>IF('DADOS e Estimativa_old'!O71&gt;0,IF(AND('DADOS e Estimativa_old'!$Z71&lt;='DADOS e Estimativa_old'!O71,'DADOS e Estimativa_old'!O71&lt;='DADOS e Estimativa_old'!$AA71),'DADOS e Estimativa_old'!O71,"excluído*"),"")</f>
        <v/>
      </c>
      <c r="P198" s="192" t="str">
        <f>IF('DADOS e Estimativa_old'!P71&gt;0,IF(AND('DADOS e Estimativa_old'!$Z71&lt;='DADOS e Estimativa_old'!P71,'DADOS e Estimativa_old'!P71&lt;='DADOS e Estimativa_old'!$AA71),'DADOS e Estimativa_old'!P71,"excluído*"),"")</f>
        <v/>
      </c>
      <c r="Q198" s="192" t="str">
        <f>IF('DADOS e Estimativa_old'!Q71&gt;0,IF(AND('DADOS e Estimativa_old'!$Z71&lt;='DADOS e Estimativa_old'!Q71,'DADOS e Estimativa_old'!Q71&lt;='DADOS e Estimativa_old'!$AA71),'DADOS e Estimativa_old'!Q71,"excluído*"),"")</f>
        <v/>
      </c>
      <c r="R198" s="192" t="str">
        <f>IF('DADOS e Estimativa_old'!R71&gt;0,IF(AND('DADOS e Estimativa_old'!$Z71&lt;='DADOS e Estimativa_old'!R71,'DADOS e Estimativa_old'!R71&lt;='DADOS e Estimativa_old'!$AA71),'DADOS e Estimativa_old'!R71,"excluído*"),"")</f>
        <v/>
      </c>
      <c r="S198" s="192" t="str">
        <f>IF('DADOS e Estimativa_old'!S71&gt;0,IF(AND('DADOS e Estimativa_old'!$Z71&lt;='DADOS e Estimativa_old'!S71,'DADOS e Estimativa_old'!S71&lt;='DADOS e Estimativa_old'!$AA71),'DADOS e Estimativa_old'!S71,"excluído*"),"")</f>
        <v/>
      </c>
      <c r="T198" s="192" t="str">
        <f>IF('DADOS e Estimativa_old'!T71&gt;0,IF(AND('DADOS e Estimativa_old'!$Z71&lt;='DADOS e Estimativa_old'!T71,'DADOS e Estimativa_old'!T71&lt;='DADOS e Estimativa_old'!$AA71),'DADOS e Estimativa_old'!T71,"excluído*"),"")</f>
        <v/>
      </c>
      <c r="U198" s="192" t="str">
        <f>IF('DADOS e Estimativa_old'!U71&gt;0,IF(AND('DADOS e Estimativa_old'!$Z71&lt;='DADOS e Estimativa_old'!U71,'DADOS e Estimativa_old'!U71&lt;='DADOS e Estimativa_old'!$AA71),'DADOS e Estimativa_old'!U71,"excluído*"),"")</f>
        <v/>
      </c>
      <c r="V198" s="192" t="str">
        <f>IF('DADOS e Estimativa_old'!V71&gt;0,IF(AND('DADOS e Estimativa_old'!$Z71&lt;='DADOS e Estimativa_old'!V71,'DADOS e Estimativa_old'!V71&lt;='DADOS e Estimativa_old'!$AA71),'DADOS e Estimativa_old'!V71,"excluído*"),"")</f>
        <v/>
      </c>
      <c r="W198" s="208" t="str">
        <f>IF('DADOS e Estimativa_old'!W71&gt;0,IF(AND('DADOS e Estimativa_old'!$Z71&lt;='DADOS e Estimativa_old'!W71,'DADOS e Estimativa_old'!W71&lt;='DADOS e Estimativa_old'!$AA71),'DADOS e Estimativa_old'!W71,"excluído*"),"")</f>
        <v/>
      </c>
      <c r="X198" s="166">
        <f t="shared" si="46"/>
        <v>1326</v>
      </c>
      <c r="Y198" s="167"/>
      <c r="Z198" s="209">
        <f t="shared" si="47"/>
        <v>2652</v>
      </c>
      <c r="AA198" s="167"/>
      <c r="AB198" s="169">
        <v>650.0</v>
      </c>
      <c r="AC198" s="54">
        <f t="shared" si="48"/>
        <v>1.04</v>
      </c>
      <c r="AD198" s="170">
        <v>5.0</v>
      </c>
    </row>
    <row r="199">
      <c r="A199" s="195" t="str">
        <f>IF('DADOS e Estimativa_old'!A72="","",'DADOS e Estimativa_old'!A72)</f>
        <v>5-61</v>
      </c>
      <c r="B199" s="196" t="str">
        <f>IF('DADOS e Estimativa_old'!B72="","",'DADOS e Estimativa_old'!B72)</f>
        <v>Split Hi-Wall 18.000 BTU's</v>
      </c>
      <c r="C199" s="197">
        <f>IF('DADOS e Estimativa_old'!C72="","",'DADOS e Estimativa_old'!C72)</f>
        <v>4</v>
      </c>
      <c r="D199" s="197" t="str">
        <f>IF('DADOS e Estimativa_old'!D72="","",'DADOS e Estimativa_old'!D72)</f>
        <v>unid.</v>
      </c>
      <c r="E199" s="198">
        <f>IF('DADOS e Estimativa_old'!E72&gt;0,IF(AND('DADOS e Estimativa_old'!$Z72&lt;='DADOS e Estimativa_old'!E72,'DADOS e Estimativa_old'!E72&lt;='DADOS e Estimativa_old'!$AA72),'DADOS e Estimativa_old'!E72,"excluído*"),"")</f>
        <v>2136.55</v>
      </c>
      <c r="F199" s="198" t="str">
        <f>IF('DADOS e Estimativa_old'!F72&gt;0,IF(AND('DADOS e Estimativa_old'!$Z72&lt;='DADOS e Estimativa_old'!F72,'DADOS e Estimativa_old'!F72&lt;='DADOS e Estimativa_old'!$AA72),'DADOS e Estimativa_old'!F72,"excluído*"),"")</f>
        <v>excluído*</v>
      </c>
      <c r="G199" s="198">
        <f>IF('DADOS e Estimativa_old'!G72&gt;0,IF(AND('DADOS e Estimativa_old'!$Z72&lt;='DADOS e Estimativa_old'!G72,'DADOS e Estimativa_old'!G72&lt;='DADOS e Estimativa_old'!$AA72),'DADOS e Estimativa_old'!G72,"excluído*"),"")</f>
        <v>2890</v>
      </c>
      <c r="H199" s="198">
        <f>IF('DADOS e Estimativa_old'!H72&gt;0,IF(AND('DADOS e Estimativa_old'!$Z72&lt;='DADOS e Estimativa_old'!H72,'DADOS e Estimativa_old'!H72&lt;='DADOS e Estimativa_old'!$AA72),'DADOS e Estimativa_old'!H72,"excluído*"),"")</f>
        <v>2989</v>
      </c>
      <c r="I199" s="198" t="str">
        <f>IF('DADOS e Estimativa_old'!I72&gt;0,IF(AND('DADOS e Estimativa_old'!$Z72&lt;='DADOS e Estimativa_old'!I72,'DADOS e Estimativa_old'!I72&lt;='DADOS e Estimativa_old'!$AA72),'DADOS e Estimativa_old'!I72,"excluído*"),"")</f>
        <v/>
      </c>
      <c r="J199" s="198">
        <f>IF('DADOS e Estimativa_old'!J72&gt;0,IF(AND('DADOS e Estimativa_old'!$Z72&lt;='DADOS e Estimativa_old'!J72,'DADOS e Estimativa_old'!J72&lt;='DADOS e Estimativa_old'!$AA72),'DADOS e Estimativa_old'!J72,"excluído*"),"")</f>
        <v>2457.11</v>
      </c>
      <c r="K199" s="198">
        <f>IF('DADOS e Estimativa_old'!K72&gt;0,IF(AND('DADOS e Estimativa_old'!$Z72&lt;='DADOS e Estimativa_old'!K72,'DADOS e Estimativa_old'!K72&lt;='DADOS e Estimativa_old'!$AA72),'DADOS e Estimativa_old'!K72,"excluído*"),"")</f>
        <v>2320</v>
      </c>
      <c r="L199" s="198" t="str">
        <f>IF('DADOS e Estimativa_old'!L72&gt;0,IF(AND('DADOS e Estimativa_old'!$Z72&lt;='DADOS e Estimativa_old'!L72,'DADOS e Estimativa_old'!L72&lt;='DADOS e Estimativa_old'!$AA72),'DADOS e Estimativa_old'!L72,"excluído*"),"")</f>
        <v/>
      </c>
      <c r="M199" s="198" t="str">
        <f>IF('DADOS e Estimativa_old'!M72&gt;0,IF(AND('DADOS e Estimativa_old'!$Z72&lt;='DADOS e Estimativa_old'!M72,'DADOS e Estimativa_old'!M72&lt;='DADOS e Estimativa_old'!$AA72),'DADOS e Estimativa_old'!M72,"excluído*"),"")</f>
        <v/>
      </c>
      <c r="N199" s="198" t="str">
        <f>IF('DADOS e Estimativa_old'!N72&gt;0,IF(AND('DADOS e Estimativa_old'!$Z72&lt;='DADOS e Estimativa_old'!N72,'DADOS e Estimativa_old'!N72&lt;='DADOS e Estimativa_old'!$AA72),'DADOS e Estimativa_old'!N72,"excluído*"),"")</f>
        <v/>
      </c>
      <c r="O199" s="198" t="str">
        <f>IF('DADOS e Estimativa_old'!O72&gt;0,IF(AND('DADOS e Estimativa_old'!$Z72&lt;='DADOS e Estimativa_old'!O72,'DADOS e Estimativa_old'!O72&lt;='DADOS e Estimativa_old'!$AA72),'DADOS e Estimativa_old'!O72,"excluído*"),"")</f>
        <v/>
      </c>
      <c r="P199" s="198" t="str">
        <f>IF('DADOS e Estimativa_old'!P72&gt;0,IF(AND('DADOS e Estimativa_old'!$Z72&lt;='DADOS e Estimativa_old'!P72,'DADOS e Estimativa_old'!P72&lt;='DADOS e Estimativa_old'!$AA72),'DADOS e Estimativa_old'!P72,"excluído*"),"")</f>
        <v/>
      </c>
      <c r="Q199" s="198" t="str">
        <f>IF('DADOS e Estimativa_old'!Q72&gt;0,IF(AND('DADOS e Estimativa_old'!$Z72&lt;='DADOS e Estimativa_old'!Q72,'DADOS e Estimativa_old'!Q72&lt;='DADOS e Estimativa_old'!$AA72),'DADOS e Estimativa_old'!Q72,"excluído*"),"")</f>
        <v/>
      </c>
      <c r="R199" s="198" t="str">
        <f>IF('DADOS e Estimativa_old'!R72&gt;0,IF(AND('DADOS e Estimativa_old'!$Z72&lt;='DADOS e Estimativa_old'!R72,'DADOS e Estimativa_old'!R72&lt;='DADOS e Estimativa_old'!$AA72),'DADOS e Estimativa_old'!R72,"excluído*"),"")</f>
        <v/>
      </c>
      <c r="S199" s="198" t="str">
        <f>IF('DADOS e Estimativa_old'!S72&gt;0,IF(AND('DADOS e Estimativa_old'!$Z72&lt;='DADOS e Estimativa_old'!S72,'DADOS e Estimativa_old'!S72&lt;='DADOS e Estimativa_old'!$AA72),'DADOS e Estimativa_old'!S72,"excluído*"),"")</f>
        <v/>
      </c>
      <c r="T199" s="198" t="str">
        <f>IF('DADOS e Estimativa_old'!T72&gt;0,IF(AND('DADOS e Estimativa_old'!$Z72&lt;='DADOS e Estimativa_old'!T72,'DADOS e Estimativa_old'!T72&lt;='DADOS e Estimativa_old'!$AA72),'DADOS e Estimativa_old'!T72,"excluído*"),"")</f>
        <v/>
      </c>
      <c r="U199" s="198" t="str">
        <f>IF('DADOS e Estimativa_old'!U72&gt;0,IF(AND('DADOS e Estimativa_old'!$Z72&lt;='DADOS e Estimativa_old'!U72,'DADOS e Estimativa_old'!U72&lt;='DADOS e Estimativa_old'!$AA72),'DADOS e Estimativa_old'!U72,"excluído*"),"")</f>
        <v/>
      </c>
      <c r="V199" s="198" t="str">
        <f>IF('DADOS e Estimativa_old'!V72&gt;0,IF(AND('DADOS e Estimativa_old'!$Z72&lt;='DADOS e Estimativa_old'!V72,'DADOS e Estimativa_old'!V72&lt;='DADOS e Estimativa_old'!$AA72),'DADOS e Estimativa_old'!V72,"excluído*"),"")</f>
        <v/>
      </c>
      <c r="W199" s="199" t="str">
        <f>IF('DADOS e Estimativa_old'!W72&gt;0,IF(AND('DADOS e Estimativa_old'!$Z72&lt;='DADOS e Estimativa_old'!W72,'DADOS e Estimativa_old'!W72&lt;='DADOS e Estimativa_old'!$AA72),'DADOS e Estimativa_old'!W72,"excluído*"),"")</f>
        <v/>
      </c>
      <c r="X199" s="177">
        <f t="shared" si="46"/>
        <v>2558.53</v>
      </c>
      <c r="Y199" s="167"/>
      <c r="Z199" s="210">
        <f t="shared" si="47"/>
        <v>10234.12</v>
      </c>
      <c r="AA199" s="142"/>
      <c r="AB199" s="169">
        <v>2488.45</v>
      </c>
      <c r="AC199" s="54">
        <f t="shared" si="48"/>
        <v>0.02816210894</v>
      </c>
      <c r="AD199" s="170">
        <v>5.0</v>
      </c>
    </row>
    <row r="200">
      <c r="A200" s="195" t="str">
        <f>IF('DADOS e Estimativa_old'!A73="","",'DADOS e Estimativa_old'!A73)</f>
        <v>5-62</v>
      </c>
      <c r="B200" s="196" t="str">
        <f>IF('DADOS e Estimativa_old'!B73="","",'DADOS e Estimativa_old'!B73)</f>
        <v>Instalação item 61</v>
      </c>
      <c r="C200" s="197">
        <f>IF('DADOS e Estimativa_old'!C73="","",'DADOS e Estimativa_old'!C73)</f>
        <v>4</v>
      </c>
      <c r="D200" s="197" t="str">
        <f>IF('DADOS e Estimativa_old'!D73="","",'DADOS e Estimativa_old'!D73)</f>
        <v>unid.</v>
      </c>
      <c r="E200" s="198">
        <f>IF('DADOS e Estimativa_old'!E73&gt;0,IF(AND('DADOS e Estimativa_old'!$Z73&lt;='DADOS e Estimativa_old'!E73,'DADOS e Estimativa_old'!E73&lt;='DADOS e Estimativa_old'!$AA73),'DADOS e Estimativa_old'!E73,"excluído*"),"")</f>
        <v>2503</v>
      </c>
      <c r="F200" s="198" t="str">
        <f>IF('DADOS e Estimativa_old'!F73&gt;0,IF(AND('DADOS e Estimativa_old'!$Z73&lt;='DADOS e Estimativa_old'!F73,'DADOS e Estimativa_old'!F73&lt;='DADOS e Estimativa_old'!$AA73),'DADOS e Estimativa_old'!F73,"excluído*"),"")</f>
        <v>excluído*</v>
      </c>
      <c r="G200" s="198" t="str">
        <f>IF('DADOS e Estimativa_old'!G73&gt;0,IF(AND('DADOS e Estimativa_old'!$Z73&lt;='DADOS e Estimativa_old'!G73,'DADOS e Estimativa_old'!G73&lt;='DADOS e Estimativa_old'!$AA73),'DADOS e Estimativa_old'!G73,"excluído*"),"")</f>
        <v/>
      </c>
      <c r="H200" s="198" t="str">
        <f>IF('DADOS e Estimativa_old'!H73&gt;0,IF(AND('DADOS e Estimativa_old'!$Z73&lt;='DADOS e Estimativa_old'!H73,'DADOS e Estimativa_old'!H73&lt;='DADOS e Estimativa_old'!$AA73),'DADOS e Estimativa_old'!H73,"excluído*"),"")</f>
        <v/>
      </c>
      <c r="I200" s="198" t="str">
        <f>IF('DADOS e Estimativa_old'!I73&gt;0,IF(AND('DADOS e Estimativa_old'!$Z73&lt;='DADOS e Estimativa_old'!I73,'DADOS e Estimativa_old'!I73&lt;='DADOS e Estimativa_old'!$AA73),'DADOS e Estimativa_old'!I73,"excluído*"),"")</f>
        <v/>
      </c>
      <c r="J200" s="198">
        <f>IF('DADOS e Estimativa_old'!J73&gt;0,IF(AND('DADOS e Estimativa_old'!$Z73&lt;='DADOS e Estimativa_old'!J73,'DADOS e Estimativa_old'!J73&lt;='DADOS e Estimativa_old'!$AA73),'DADOS e Estimativa_old'!J73,"excluído*"),"")</f>
        <v>750</v>
      </c>
      <c r="K200" s="198">
        <f>IF('DADOS e Estimativa_old'!K73&gt;0,IF(AND('DADOS e Estimativa_old'!$Z73&lt;='DADOS e Estimativa_old'!K73,'DADOS e Estimativa_old'!K73&lt;='DADOS e Estimativa_old'!$AA73),'DADOS e Estimativa_old'!K73,"excluído*"),"")</f>
        <v>835</v>
      </c>
      <c r="L200" s="198" t="str">
        <f>IF('DADOS e Estimativa_old'!L73&gt;0,IF(AND('DADOS e Estimativa_old'!$Z73&lt;='DADOS e Estimativa_old'!L73,'DADOS e Estimativa_old'!L73&lt;='DADOS e Estimativa_old'!$AA73),'DADOS e Estimativa_old'!L73,"excluído*"),"")</f>
        <v/>
      </c>
      <c r="M200" s="198" t="str">
        <f>IF('DADOS e Estimativa_old'!M73&gt;0,IF(AND('DADOS e Estimativa_old'!$Z73&lt;='DADOS e Estimativa_old'!M73,'DADOS e Estimativa_old'!M73&lt;='DADOS e Estimativa_old'!$AA73),'DADOS e Estimativa_old'!M73,"excluído*"),"")</f>
        <v/>
      </c>
      <c r="N200" s="198" t="str">
        <f>IF('DADOS e Estimativa_old'!N73&gt;0,IF(AND('DADOS e Estimativa_old'!$Z73&lt;='DADOS e Estimativa_old'!N73,'DADOS e Estimativa_old'!N73&lt;='DADOS e Estimativa_old'!$AA73),'DADOS e Estimativa_old'!N73,"excluído*"),"")</f>
        <v/>
      </c>
      <c r="O200" s="198" t="str">
        <f>IF('DADOS e Estimativa_old'!O73&gt;0,IF(AND('DADOS e Estimativa_old'!$Z73&lt;='DADOS e Estimativa_old'!O73,'DADOS e Estimativa_old'!O73&lt;='DADOS e Estimativa_old'!$AA73),'DADOS e Estimativa_old'!O73,"excluído*"),"")</f>
        <v/>
      </c>
      <c r="P200" s="198" t="str">
        <f>IF('DADOS e Estimativa_old'!P73&gt;0,IF(AND('DADOS e Estimativa_old'!$Z73&lt;='DADOS e Estimativa_old'!P73,'DADOS e Estimativa_old'!P73&lt;='DADOS e Estimativa_old'!$AA73),'DADOS e Estimativa_old'!P73,"excluído*"),"")</f>
        <v/>
      </c>
      <c r="Q200" s="198" t="str">
        <f>IF('DADOS e Estimativa_old'!Q73&gt;0,IF(AND('DADOS e Estimativa_old'!$Z73&lt;='DADOS e Estimativa_old'!Q73,'DADOS e Estimativa_old'!Q73&lt;='DADOS e Estimativa_old'!$AA73),'DADOS e Estimativa_old'!Q73,"excluído*"),"")</f>
        <v/>
      </c>
      <c r="R200" s="198" t="str">
        <f>IF('DADOS e Estimativa_old'!R73&gt;0,IF(AND('DADOS e Estimativa_old'!$Z73&lt;='DADOS e Estimativa_old'!R73,'DADOS e Estimativa_old'!R73&lt;='DADOS e Estimativa_old'!$AA73),'DADOS e Estimativa_old'!R73,"excluído*"),"")</f>
        <v/>
      </c>
      <c r="S200" s="198" t="str">
        <f>IF('DADOS e Estimativa_old'!S73&gt;0,IF(AND('DADOS e Estimativa_old'!$Z73&lt;='DADOS e Estimativa_old'!S73,'DADOS e Estimativa_old'!S73&lt;='DADOS e Estimativa_old'!$AA73),'DADOS e Estimativa_old'!S73,"excluído*"),"")</f>
        <v/>
      </c>
      <c r="T200" s="198" t="str">
        <f>IF('DADOS e Estimativa_old'!T73&gt;0,IF(AND('DADOS e Estimativa_old'!$Z73&lt;='DADOS e Estimativa_old'!T73,'DADOS e Estimativa_old'!T73&lt;='DADOS e Estimativa_old'!$AA73),'DADOS e Estimativa_old'!T73,"excluído*"),"")</f>
        <v/>
      </c>
      <c r="U200" s="198" t="str">
        <f>IF('DADOS e Estimativa_old'!U73&gt;0,IF(AND('DADOS e Estimativa_old'!$Z73&lt;='DADOS e Estimativa_old'!U73,'DADOS e Estimativa_old'!U73&lt;='DADOS e Estimativa_old'!$AA73),'DADOS e Estimativa_old'!U73,"excluído*"),"")</f>
        <v/>
      </c>
      <c r="V200" s="198" t="str">
        <f>IF('DADOS e Estimativa_old'!V73&gt;0,IF(AND('DADOS e Estimativa_old'!$Z73&lt;='DADOS e Estimativa_old'!V73,'DADOS e Estimativa_old'!V73&lt;='DADOS e Estimativa_old'!$AA73),'DADOS e Estimativa_old'!V73,"excluído*"),"")</f>
        <v/>
      </c>
      <c r="W200" s="199" t="str">
        <f>IF('DADOS e Estimativa_old'!W73&gt;0,IF(AND('DADOS e Estimativa_old'!$Z73&lt;='DADOS e Estimativa_old'!W73,'DADOS e Estimativa_old'!W73&lt;='DADOS e Estimativa_old'!$AA73),'DADOS e Estimativa_old'!W73,"excluído*"),"")</f>
        <v/>
      </c>
      <c r="X200" s="177">
        <f t="shared" si="46"/>
        <v>1362.67</v>
      </c>
      <c r="Y200" s="167"/>
      <c r="Z200" s="210">
        <f t="shared" si="47"/>
        <v>5450.68</v>
      </c>
      <c r="AA200" s="142"/>
      <c r="AB200" s="169">
        <v>650.0</v>
      </c>
      <c r="AC200" s="54">
        <f t="shared" si="48"/>
        <v>1.096415385</v>
      </c>
      <c r="AD200" s="170">
        <v>5.0</v>
      </c>
    </row>
    <row r="201">
      <c r="A201" s="189" t="str">
        <f>IF('DADOS e Estimativa_old'!A74="","",'DADOS e Estimativa_old'!A74)</f>
        <v>5-63</v>
      </c>
      <c r="B201" s="190" t="str">
        <f>IF('DADOS e Estimativa_old'!B74="","",'DADOS e Estimativa_old'!B74)</f>
        <v>Split Piso-Teto 22.000 a 24.000 BTU's</v>
      </c>
      <c r="C201" s="191">
        <f>IF('DADOS e Estimativa_old'!C74="","",'DADOS e Estimativa_old'!C74)</f>
        <v>4</v>
      </c>
      <c r="D201" s="191" t="str">
        <f>IF('DADOS e Estimativa_old'!D74="","",'DADOS e Estimativa_old'!D74)</f>
        <v>unid.</v>
      </c>
      <c r="E201" s="192">
        <f>IF('DADOS e Estimativa_old'!E74&gt;0,IF(AND('DADOS e Estimativa_old'!$Z74&lt;='DADOS e Estimativa_old'!E74,'DADOS e Estimativa_old'!E74&lt;='DADOS e Estimativa_old'!$AA74),'DADOS e Estimativa_old'!E74,"excluído*"),"")</f>
        <v>5685.61</v>
      </c>
      <c r="F201" s="192" t="str">
        <f>IF('DADOS e Estimativa_old'!F74&gt;0,IF(AND('DADOS e Estimativa_old'!$Z74&lt;='DADOS e Estimativa_old'!F74,'DADOS e Estimativa_old'!F74&lt;='DADOS e Estimativa_old'!$AA74),'DADOS e Estimativa_old'!F74,"excluído*"),"")</f>
        <v>excluído*</v>
      </c>
      <c r="G201" s="192">
        <f>IF('DADOS e Estimativa_old'!G74&gt;0,IF(AND('DADOS e Estimativa_old'!$Z74&lt;='DADOS e Estimativa_old'!G74,'DADOS e Estimativa_old'!G74&lt;='DADOS e Estimativa_old'!$AA74),'DADOS e Estimativa_old'!G74,"excluído*"),"")</f>
        <v>6450</v>
      </c>
      <c r="H201" s="192" t="str">
        <f>IF('DADOS e Estimativa_old'!H74&gt;0,IF(AND('DADOS e Estimativa_old'!$Z74&lt;='DADOS e Estimativa_old'!H74,'DADOS e Estimativa_old'!H74&lt;='DADOS e Estimativa_old'!$AA74),'DADOS e Estimativa_old'!H74,"excluído*"),"")</f>
        <v/>
      </c>
      <c r="I201" s="192" t="str">
        <f>IF('DADOS e Estimativa_old'!I74&gt;0,IF(AND('DADOS e Estimativa_old'!$Z74&lt;='DADOS e Estimativa_old'!I74,'DADOS e Estimativa_old'!I74&lt;='DADOS e Estimativa_old'!$AA74),'DADOS e Estimativa_old'!I74,"excluído*"),"")</f>
        <v/>
      </c>
      <c r="J201" s="192">
        <f>IF('DADOS e Estimativa_old'!J74&gt;0,IF(AND('DADOS e Estimativa_old'!$Z74&lt;='DADOS e Estimativa_old'!J74,'DADOS e Estimativa_old'!J74&lt;='DADOS e Estimativa_old'!$AA74),'DADOS e Estimativa_old'!J74,"excluído*"),"")</f>
        <v>7500</v>
      </c>
      <c r="K201" s="192" t="str">
        <f>IF('DADOS e Estimativa_old'!K74&gt;0,IF(AND('DADOS e Estimativa_old'!$Z74&lt;='DADOS e Estimativa_old'!K74,'DADOS e Estimativa_old'!K74&lt;='DADOS e Estimativa_old'!$AA74),'DADOS e Estimativa_old'!K74,"excluído*"),"")</f>
        <v>excluído*</v>
      </c>
      <c r="L201" s="192" t="str">
        <f>IF('DADOS e Estimativa_old'!L74&gt;0,IF(AND('DADOS e Estimativa_old'!$Z74&lt;='DADOS e Estimativa_old'!L74,'DADOS e Estimativa_old'!L74&lt;='DADOS e Estimativa_old'!$AA74),'DADOS e Estimativa_old'!L74,"excluído*"),"")</f>
        <v/>
      </c>
      <c r="M201" s="192" t="str">
        <f>IF('DADOS e Estimativa_old'!M74&gt;0,IF(AND('DADOS e Estimativa_old'!$Z74&lt;='DADOS e Estimativa_old'!M74,'DADOS e Estimativa_old'!M74&lt;='DADOS e Estimativa_old'!$AA74),'DADOS e Estimativa_old'!M74,"excluído*"),"")</f>
        <v/>
      </c>
      <c r="N201" s="192" t="str">
        <f>IF('DADOS e Estimativa_old'!N74&gt;0,IF(AND('DADOS e Estimativa_old'!$Z74&lt;='DADOS e Estimativa_old'!N74,'DADOS e Estimativa_old'!N74&lt;='DADOS e Estimativa_old'!$AA74),'DADOS e Estimativa_old'!N74,"excluído*"),"")</f>
        <v/>
      </c>
      <c r="O201" s="192" t="str">
        <f>IF('DADOS e Estimativa_old'!O74&gt;0,IF(AND('DADOS e Estimativa_old'!$Z74&lt;='DADOS e Estimativa_old'!O74,'DADOS e Estimativa_old'!O74&lt;='DADOS e Estimativa_old'!$AA74),'DADOS e Estimativa_old'!O74,"excluído*"),"")</f>
        <v/>
      </c>
      <c r="P201" s="192" t="str">
        <f>IF('DADOS e Estimativa_old'!P74&gt;0,IF(AND('DADOS e Estimativa_old'!$Z74&lt;='DADOS e Estimativa_old'!P74,'DADOS e Estimativa_old'!P74&lt;='DADOS e Estimativa_old'!$AA74),'DADOS e Estimativa_old'!P74,"excluído*"),"")</f>
        <v/>
      </c>
      <c r="Q201" s="192" t="str">
        <f>IF('DADOS e Estimativa_old'!Q74&gt;0,IF(AND('DADOS e Estimativa_old'!$Z74&lt;='DADOS e Estimativa_old'!Q74,'DADOS e Estimativa_old'!Q74&lt;='DADOS e Estimativa_old'!$AA74),'DADOS e Estimativa_old'!Q74,"excluído*"),"")</f>
        <v/>
      </c>
      <c r="R201" s="192" t="str">
        <f>IF('DADOS e Estimativa_old'!R74&gt;0,IF(AND('DADOS e Estimativa_old'!$Z74&lt;='DADOS e Estimativa_old'!R74,'DADOS e Estimativa_old'!R74&lt;='DADOS e Estimativa_old'!$AA74),'DADOS e Estimativa_old'!R74,"excluído*"),"")</f>
        <v/>
      </c>
      <c r="S201" s="192" t="str">
        <f>IF('DADOS e Estimativa_old'!S74&gt;0,IF(AND('DADOS e Estimativa_old'!$Z74&lt;='DADOS e Estimativa_old'!S74,'DADOS e Estimativa_old'!S74&lt;='DADOS e Estimativa_old'!$AA74),'DADOS e Estimativa_old'!S74,"excluído*"),"")</f>
        <v/>
      </c>
      <c r="T201" s="192" t="str">
        <f>IF('DADOS e Estimativa_old'!T74&gt;0,IF(AND('DADOS e Estimativa_old'!$Z74&lt;='DADOS e Estimativa_old'!T74,'DADOS e Estimativa_old'!T74&lt;='DADOS e Estimativa_old'!$AA74),'DADOS e Estimativa_old'!T74,"excluído*"),"")</f>
        <v/>
      </c>
      <c r="U201" s="192" t="str">
        <f>IF('DADOS e Estimativa_old'!U74&gt;0,IF(AND('DADOS e Estimativa_old'!$Z74&lt;='DADOS e Estimativa_old'!U74,'DADOS e Estimativa_old'!U74&lt;='DADOS e Estimativa_old'!$AA74),'DADOS e Estimativa_old'!U74,"excluído*"),"")</f>
        <v/>
      </c>
      <c r="V201" s="192" t="str">
        <f>IF('DADOS e Estimativa_old'!V74&gt;0,IF(AND('DADOS e Estimativa_old'!$Z74&lt;='DADOS e Estimativa_old'!V74,'DADOS e Estimativa_old'!V74&lt;='DADOS e Estimativa_old'!$AA74),'DADOS e Estimativa_old'!V74,"excluído*"),"")</f>
        <v/>
      </c>
      <c r="W201" s="193" t="str">
        <f>IF('DADOS e Estimativa_old'!W74&gt;0,IF(AND('DADOS e Estimativa_old'!$Z74&lt;='DADOS e Estimativa_old'!W74,'DADOS e Estimativa_old'!W74&lt;='DADOS e Estimativa_old'!$AA74),'DADOS e Estimativa_old'!W74,"excluído*"),"")</f>
        <v/>
      </c>
      <c r="X201" s="166">
        <f t="shared" si="46"/>
        <v>6545.2</v>
      </c>
      <c r="Y201" s="167"/>
      <c r="Z201" s="209">
        <f t="shared" si="47"/>
        <v>26180.8</v>
      </c>
      <c r="AA201" s="167"/>
      <c r="AB201" s="169">
        <v>6539.63</v>
      </c>
      <c r="AC201" s="54">
        <f t="shared" si="48"/>
        <v>0.0008517301438</v>
      </c>
      <c r="AD201" s="170">
        <v>5.0</v>
      </c>
    </row>
    <row r="202">
      <c r="A202" s="189" t="str">
        <f>IF('DADOS e Estimativa_old'!A75="","",'DADOS e Estimativa_old'!A75)</f>
        <v>5-64</v>
      </c>
      <c r="B202" s="190" t="str">
        <f>IF('DADOS e Estimativa_old'!B75="","",'DADOS e Estimativa_old'!B75)</f>
        <v>Instalação item 63</v>
      </c>
      <c r="C202" s="191">
        <f>IF('DADOS e Estimativa_old'!C75="","",'DADOS e Estimativa_old'!C75)</f>
        <v>4</v>
      </c>
      <c r="D202" s="191" t="str">
        <f>IF('DADOS e Estimativa_old'!D75="","",'DADOS e Estimativa_old'!D75)</f>
        <v>unid.</v>
      </c>
      <c r="E202" s="192">
        <f>IF('DADOS e Estimativa_old'!E75&gt;0,IF(AND('DADOS e Estimativa_old'!$Z75&lt;='DADOS e Estimativa_old'!E75,'DADOS e Estimativa_old'!E75&lt;='DADOS e Estimativa_old'!$AA75),'DADOS e Estimativa_old'!E75,"excluído*"),"")</f>
        <v>2853.25</v>
      </c>
      <c r="F202" s="192" t="str">
        <f>IF('DADOS e Estimativa_old'!F75&gt;0,IF(AND('DADOS e Estimativa_old'!$Z75&lt;='DADOS e Estimativa_old'!F75,'DADOS e Estimativa_old'!F75&lt;='DADOS e Estimativa_old'!$AA75),'DADOS e Estimativa_old'!F75,"excluído*"),"")</f>
        <v>excluído*</v>
      </c>
      <c r="G202" s="192" t="str">
        <f>IF('DADOS e Estimativa_old'!G75&gt;0,IF(AND('DADOS e Estimativa_old'!$Z75&lt;='DADOS e Estimativa_old'!G75,'DADOS e Estimativa_old'!G75&lt;='DADOS e Estimativa_old'!$AA75),'DADOS e Estimativa_old'!G75,"excluído*"),"")</f>
        <v/>
      </c>
      <c r="H202" s="192" t="str">
        <f>IF('DADOS e Estimativa_old'!H75&gt;0,IF(AND('DADOS e Estimativa_old'!$Z75&lt;='DADOS e Estimativa_old'!H75,'DADOS e Estimativa_old'!H75&lt;='DADOS e Estimativa_old'!$AA75),'DADOS e Estimativa_old'!H75,"excluído*"),"")</f>
        <v/>
      </c>
      <c r="I202" s="192" t="str">
        <f>IF('DADOS e Estimativa_old'!I75&gt;0,IF(AND('DADOS e Estimativa_old'!$Z75&lt;='DADOS e Estimativa_old'!I75,'DADOS e Estimativa_old'!I75&lt;='DADOS e Estimativa_old'!$AA75),'DADOS e Estimativa_old'!I75,"excluído*"),"")</f>
        <v/>
      </c>
      <c r="J202" s="192" t="str">
        <f>IF('DADOS e Estimativa_old'!J75&gt;0,IF(AND('DADOS e Estimativa_old'!$Z75&lt;='DADOS e Estimativa_old'!J75,'DADOS e Estimativa_old'!J75&lt;='DADOS e Estimativa_old'!$AA75),'DADOS e Estimativa_old'!J75,"excluído*"),"")</f>
        <v/>
      </c>
      <c r="K202" s="192">
        <f>IF('DADOS e Estimativa_old'!K75&gt;0,IF(AND('DADOS e Estimativa_old'!$Z75&lt;='DADOS e Estimativa_old'!K75,'DADOS e Estimativa_old'!K75&lt;='DADOS e Estimativa_old'!$AA75),'DADOS e Estimativa_old'!K75,"excluído*"),"")</f>
        <v>1131</v>
      </c>
      <c r="L202" s="192" t="str">
        <f>IF('DADOS e Estimativa_old'!L75&gt;0,IF(AND('DADOS e Estimativa_old'!$Z75&lt;='DADOS e Estimativa_old'!L75,'DADOS e Estimativa_old'!L75&lt;='DADOS e Estimativa_old'!$AA75),'DADOS e Estimativa_old'!L75,"excluído*"),"")</f>
        <v/>
      </c>
      <c r="M202" s="192" t="str">
        <f>IF('DADOS e Estimativa_old'!M75&gt;0,IF(AND('DADOS e Estimativa_old'!$Z75&lt;='DADOS e Estimativa_old'!M75,'DADOS e Estimativa_old'!M75&lt;='DADOS e Estimativa_old'!$AA75),'DADOS e Estimativa_old'!M75,"excluído*"),"")</f>
        <v/>
      </c>
      <c r="N202" s="192" t="str">
        <f>IF('DADOS e Estimativa_old'!N75&gt;0,IF(AND('DADOS e Estimativa_old'!$Z75&lt;='DADOS e Estimativa_old'!N75,'DADOS e Estimativa_old'!N75&lt;='DADOS e Estimativa_old'!$AA75),'DADOS e Estimativa_old'!N75,"excluído*"),"")</f>
        <v/>
      </c>
      <c r="O202" s="192" t="str">
        <f>IF('DADOS e Estimativa_old'!O75&gt;0,IF(AND('DADOS e Estimativa_old'!$Z75&lt;='DADOS e Estimativa_old'!O75,'DADOS e Estimativa_old'!O75&lt;='DADOS e Estimativa_old'!$AA75),'DADOS e Estimativa_old'!O75,"excluído*"),"")</f>
        <v/>
      </c>
      <c r="P202" s="192" t="str">
        <f>IF('DADOS e Estimativa_old'!P75&gt;0,IF(AND('DADOS e Estimativa_old'!$Z75&lt;='DADOS e Estimativa_old'!P75,'DADOS e Estimativa_old'!P75&lt;='DADOS e Estimativa_old'!$AA75),'DADOS e Estimativa_old'!P75,"excluído*"),"")</f>
        <v/>
      </c>
      <c r="Q202" s="192" t="str">
        <f>IF('DADOS e Estimativa_old'!Q75&gt;0,IF(AND('DADOS e Estimativa_old'!$Z75&lt;='DADOS e Estimativa_old'!Q75,'DADOS e Estimativa_old'!Q75&lt;='DADOS e Estimativa_old'!$AA75),'DADOS e Estimativa_old'!Q75,"excluído*"),"")</f>
        <v/>
      </c>
      <c r="R202" s="192" t="str">
        <f>IF('DADOS e Estimativa_old'!R75&gt;0,IF(AND('DADOS e Estimativa_old'!$Z75&lt;='DADOS e Estimativa_old'!R75,'DADOS e Estimativa_old'!R75&lt;='DADOS e Estimativa_old'!$AA75),'DADOS e Estimativa_old'!R75,"excluído*"),"")</f>
        <v/>
      </c>
      <c r="S202" s="192" t="str">
        <f>IF('DADOS e Estimativa_old'!S75&gt;0,IF(AND('DADOS e Estimativa_old'!$Z75&lt;='DADOS e Estimativa_old'!S75,'DADOS e Estimativa_old'!S75&lt;='DADOS e Estimativa_old'!$AA75),'DADOS e Estimativa_old'!S75,"excluído*"),"")</f>
        <v/>
      </c>
      <c r="T202" s="192" t="str">
        <f>IF('DADOS e Estimativa_old'!T75&gt;0,IF(AND('DADOS e Estimativa_old'!$Z75&lt;='DADOS e Estimativa_old'!T75,'DADOS e Estimativa_old'!T75&lt;='DADOS e Estimativa_old'!$AA75),'DADOS e Estimativa_old'!T75,"excluído*"),"")</f>
        <v/>
      </c>
      <c r="U202" s="192" t="str">
        <f>IF('DADOS e Estimativa_old'!U75&gt;0,IF(AND('DADOS e Estimativa_old'!$Z75&lt;='DADOS e Estimativa_old'!U75,'DADOS e Estimativa_old'!U75&lt;='DADOS e Estimativa_old'!$AA75),'DADOS e Estimativa_old'!U75,"excluído*"),"")</f>
        <v/>
      </c>
      <c r="V202" s="192" t="str">
        <f>IF('DADOS e Estimativa_old'!V75&gt;0,IF(AND('DADOS e Estimativa_old'!$Z75&lt;='DADOS e Estimativa_old'!V75,'DADOS e Estimativa_old'!V75&lt;='DADOS e Estimativa_old'!$AA75),'DADOS e Estimativa_old'!V75,"excluído*"),"")</f>
        <v/>
      </c>
      <c r="W202" s="193" t="str">
        <f>IF('DADOS e Estimativa_old'!W75&gt;0,IF(AND('DADOS e Estimativa_old'!$Z75&lt;='DADOS e Estimativa_old'!W75,'DADOS e Estimativa_old'!W75&lt;='DADOS e Estimativa_old'!$AA75),'DADOS e Estimativa_old'!W75,"excluído*"),"")</f>
        <v/>
      </c>
      <c r="X202" s="166">
        <f t="shared" si="46"/>
        <v>1992.13</v>
      </c>
      <c r="Y202" s="167"/>
      <c r="Z202" s="209">
        <f t="shared" si="47"/>
        <v>7968.52</v>
      </c>
      <c r="AA202" s="167"/>
      <c r="AB202" s="169">
        <v>2387.45</v>
      </c>
      <c r="AC202" s="54">
        <f t="shared" si="48"/>
        <v>-0.1655825253</v>
      </c>
      <c r="AD202" s="170">
        <v>5.0</v>
      </c>
    </row>
    <row r="203">
      <c r="A203" s="195" t="str">
        <f>IF('DADOS e Estimativa_old'!A76="","",'DADOS e Estimativa_old'!A76)</f>
        <v>5-65</v>
      </c>
      <c r="B203" s="196" t="str">
        <f>IF('DADOS e Estimativa_old'!B76="","",'DADOS e Estimativa_old'!B76)</f>
        <v>Split Piso-Teto 28.000 a 30.000 BTU's</v>
      </c>
      <c r="C203" s="197">
        <f>IF('DADOS e Estimativa_old'!C76="","",'DADOS e Estimativa_old'!C76)</f>
        <v>5</v>
      </c>
      <c r="D203" s="197" t="str">
        <f>IF('DADOS e Estimativa_old'!D76="","",'DADOS e Estimativa_old'!D76)</f>
        <v>unid.</v>
      </c>
      <c r="E203" s="198">
        <f>IF('DADOS e Estimativa_old'!E76&gt;0,IF(AND('DADOS e Estimativa_old'!$Z76&lt;='DADOS e Estimativa_old'!E76,'DADOS e Estimativa_old'!E76&lt;='DADOS e Estimativa_old'!$AA76),'DADOS e Estimativa_old'!E76,"excluído*"),"")</f>
        <v>6459.05</v>
      </c>
      <c r="F203" s="198" t="str">
        <f>IF('DADOS e Estimativa_old'!F76&gt;0,IF(AND('DADOS e Estimativa_old'!$Z76&lt;='DADOS e Estimativa_old'!F76,'DADOS e Estimativa_old'!F76&lt;='DADOS e Estimativa_old'!$AA76),'DADOS e Estimativa_old'!F76,"excluído*"),"")</f>
        <v>excluído*</v>
      </c>
      <c r="G203" s="198">
        <f>IF('DADOS e Estimativa_old'!G76&gt;0,IF(AND('DADOS e Estimativa_old'!$Z76&lt;='DADOS e Estimativa_old'!G76,'DADOS e Estimativa_old'!G76&lt;='DADOS e Estimativa_old'!$AA76),'DADOS e Estimativa_old'!G76,"excluído*"),"")</f>
        <v>7650</v>
      </c>
      <c r="H203" s="198">
        <f>IF('DADOS e Estimativa_old'!H76&gt;0,IF(AND('DADOS e Estimativa_old'!$Z76&lt;='DADOS e Estimativa_old'!H76,'DADOS e Estimativa_old'!H76&lt;='DADOS e Estimativa_old'!$AA76),'DADOS e Estimativa_old'!H76,"excluído*"),"")</f>
        <v>8299</v>
      </c>
      <c r="I203" s="198" t="str">
        <f>IF('DADOS e Estimativa_old'!I76&gt;0,IF(AND('DADOS e Estimativa_old'!$Z76&lt;='DADOS e Estimativa_old'!I76,'DADOS e Estimativa_old'!I76&lt;='DADOS e Estimativa_old'!$AA76),'DADOS e Estimativa_old'!I76,"excluído*"),"")</f>
        <v/>
      </c>
      <c r="J203" s="198" t="str">
        <f>IF('DADOS e Estimativa_old'!J76&gt;0,IF(AND('DADOS e Estimativa_old'!$Z76&lt;='DADOS e Estimativa_old'!J76,'DADOS e Estimativa_old'!J76&lt;='DADOS e Estimativa_old'!$AA76),'DADOS e Estimativa_old'!J76,"excluído*"),"")</f>
        <v>excluído*</v>
      </c>
      <c r="K203" s="198" t="str">
        <f>IF('DADOS e Estimativa_old'!K76&gt;0,IF(AND('DADOS e Estimativa_old'!$Z76&lt;='DADOS e Estimativa_old'!K76,'DADOS e Estimativa_old'!K76&lt;='DADOS e Estimativa_old'!$AA76),'DADOS e Estimativa_old'!K76,"excluído*"),"")</f>
        <v/>
      </c>
      <c r="L203" s="198" t="str">
        <f>IF('DADOS e Estimativa_old'!L76&gt;0,IF(AND('DADOS e Estimativa_old'!$Z76&lt;='DADOS e Estimativa_old'!L76,'DADOS e Estimativa_old'!L76&lt;='DADOS e Estimativa_old'!$AA76),'DADOS e Estimativa_old'!L76,"excluído*"),"")</f>
        <v/>
      </c>
      <c r="M203" s="198" t="str">
        <f>IF('DADOS e Estimativa_old'!M76&gt;0,IF(AND('DADOS e Estimativa_old'!$Z76&lt;='DADOS e Estimativa_old'!M76,'DADOS e Estimativa_old'!M76&lt;='DADOS e Estimativa_old'!$AA76),'DADOS e Estimativa_old'!M76,"excluído*"),"")</f>
        <v/>
      </c>
      <c r="N203" s="198" t="str">
        <f>IF('DADOS e Estimativa_old'!N76&gt;0,IF(AND('DADOS e Estimativa_old'!$Z76&lt;='DADOS e Estimativa_old'!N76,'DADOS e Estimativa_old'!N76&lt;='DADOS e Estimativa_old'!$AA76),'DADOS e Estimativa_old'!N76,"excluído*"),"")</f>
        <v/>
      </c>
      <c r="O203" s="198" t="str">
        <f>IF('DADOS e Estimativa_old'!O76&gt;0,IF(AND('DADOS e Estimativa_old'!$Z76&lt;='DADOS e Estimativa_old'!O76,'DADOS e Estimativa_old'!O76&lt;='DADOS e Estimativa_old'!$AA76),'DADOS e Estimativa_old'!O76,"excluído*"),"")</f>
        <v/>
      </c>
      <c r="P203" s="198" t="str">
        <f>IF('DADOS e Estimativa_old'!P76&gt;0,IF(AND('DADOS e Estimativa_old'!$Z76&lt;='DADOS e Estimativa_old'!P76,'DADOS e Estimativa_old'!P76&lt;='DADOS e Estimativa_old'!$AA76),'DADOS e Estimativa_old'!P76,"excluído*"),"")</f>
        <v/>
      </c>
      <c r="Q203" s="198" t="str">
        <f>IF('DADOS e Estimativa_old'!Q76&gt;0,IF(AND('DADOS e Estimativa_old'!$Z76&lt;='DADOS e Estimativa_old'!Q76,'DADOS e Estimativa_old'!Q76&lt;='DADOS e Estimativa_old'!$AA76),'DADOS e Estimativa_old'!Q76,"excluído*"),"")</f>
        <v/>
      </c>
      <c r="R203" s="198" t="str">
        <f>IF('DADOS e Estimativa_old'!R76&gt;0,IF(AND('DADOS e Estimativa_old'!$Z76&lt;='DADOS e Estimativa_old'!R76,'DADOS e Estimativa_old'!R76&lt;='DADOS e Estimativa_old'!$AA76),'DADOS e Estimativa_old'!R76,"excluído*"),"")</f>
        <v/>
      </c>
      <c r="S203" s="198" t="str">
        <f>IF('DADOS e Estimativa_old'!S76&gt;0,IF(AND('DADOS e Estimativa_old'!$Z76&lt;='DADOS e Estimativa_old'!S76,'DADOS e Estimativa_old'!S76&lt;='DADOS e Estimativa_old'!$AA76),'DADOS e Estimativa_old'!S76,"excluído*"),"")</f>
        <v/>
      </c>
      <c r="T203" s="198" t="str">
        <f>IF('DADOS e Estimativa_old'!T76&gt;0,IF(AND('DADOS e Estimativa_old'!$Z76&lt;='DADOS e Estimativa_old'!T76,'DADOS e Estimativa_old'!T76&lt;='DADOS e Estimativa_old'!$AA76),'DADOS e Estimativa_old'!T76,"excluído*"),"")</f>
        <v/>
      </c>
      <c r="U203" s="198" t="str">
        <f>IF('DADOS e Estimativa_old'!U76&gt;0,IF(AND('DADOS e Estimativa_old'!$Z76&lt;='DADOS e Estimativa_old'!U76,'DADOS e Estimativa_old'!U76&lt;='DADOS e Estimativa_old'!$AA76),'DADOS e Estimativa_old'!U76,"excluído*"),"")</f>
        <v/>
      </c>
      <c r="V203" s="198" t="str">
        <f>IF('DADOS e Estimativa_old'!V76&gt;0,IF(AND('DADOS e Estimativa_old'!$Z76&lt;='DADOS e Estimativa_old'!V76,'DADOS e Estimativa_old'!V76&lt;='DADOS e Estimativa_old'!$AA76),'DADOS e Estimativa_old'!V76,"excluído*"),"")</f>
        <v/>
      </c>
      <c r="W203" s="199" t="str">
        <f>IF('DADOS e Estimativa_old'!W76&gt;0,IF(AND('DADOS e Estimativa_old'!$Z76&lt;='DADOS e Estimativa_old'!W76,'DADOS e Estimativa_old'!W76&lt;='DADOS e Estimativa_old'!$AA76),'DADOS e Estimativa_old'!W76,"excluído*"),"")</f>
        <v/>
      </c>
      <c r="X203" s="177">
        <f t="shared" si="46"/>
        <v>7469.35</v>
      </c>
      <c r="Y203" s="167"/>
      <c r="Z203" s="210">
        <f t="shared" si="47"/>
        <v>37346.75</v>
      </c>
      <c r="AA203" s="142"/>
      <c r="AB203" s="169">
        <v>8085.11</v>
      </c>
      <c r="AC203" s="54">
        <f t="shared" si="48"/>
        <v>-0.0761597554</v>
      </c>
      <c r="AD203" s="170">
        <v>5.0</v>
      </c>
    </row>
    <row r="204">
      <c r="A204" s="195" t="str">
        <f>IF('DADOS e Estimativa_old'!A77="","",'DADOS e Estimativa_old'!A77)</f>
        <v>5-66</v>
      </c>
      <c r="B204" s="196" t="str">
        <f>IF('DADOS e Estimativa_old'!B77="","",'DADOS e Estimativa_old'!B77)</f>
        <v>Instalação item 65</v>
      </c>
      <c r="C204" s="197">
        <f>IF('DADOS e Estimativa_old'!C77="","",'DADOS e Estimativa_old'!C77)</f>
        <v>5</v>
      </c>
      <c r="D204" s="197" t="str">
        <f>IF('DADOS e Estimativa_old'!D77="","",'DADOS e Estimativa_old'!D77)</f>
        <v>unid.</v>
      </c>
      <c r="E204" s="198">
        <f>IF('DADOS e Estimativa_old'!E77&gt;0,IF(AND('DADOS e Estimativa_old'!$Z77&lt;='DADOS e Estimativa_old'!E77,'DADOS e Estimativa_old'!E77&lt;='DADOS e Estimativa_old'!$AA77),'DADOS e Estimativa_old'!E77,"excluído*"),"")</f>
        <v>2853.25</v>
      </c>
      <c r="F204" s="198" t="str">
        <f>IF('DADOS e Estimativa_old'!F77&gt;0,IF(AND('DADOS e Estimativa_old'!$Z77&lt;='DADOS e Estimativa_old'!F77,'DADOS e Estimativa_old'!F77&lt;='DADOS e Estimativa_old'!$AA77),'DADOS e Estimativa_old'!F77,"excluído*"),"")</f>
        <v>excluído*</v>
      </c>
      <c r="G204" s="198" t="str">
        <f>IF('DADOS e Estimativa_old'!G77&gt;0,IF(AND('DADOS e Estimativa_old'!$Z77&lt;='DADOS e Estimativa_old'!G77,'DADOS e Estimativa_old'!G77&lt;='DADOS e Estimativa_old'!$AA77),'DADOS e Estimativa_old'!G77,"excluído*"),"")</f>
        <v/>
      </c>
      <c r="H204" s="198" t="str">
        <f>IF('DADOS e Estimativa_old'!H77&gt;0,IF(AND('DADOS e Estimativa_old'!$Z77&lt;='DADOS e Estimativa_old'!H77,'DADOS e Estimativa_old'!H77&lt;='DADOS e Estimativa_old'!$AA77),'DADOS e Estimativa_old'!H77,"excluído*"),"")</f>
        <v/>
      </c>
      <c r="I204" s="198" t="str">
        <f>IF('DADOS e Estimativa_old'!I77&gt;0,IF(AND('DADOS e Estimativa_old'!$Z77&lt;='DADOS e Estimativa_old'!I77,'DADOS e Estimativa_old'!I77&lt;='DADOS e Estimativa_old'!$AA77),'DADOS e Estimativa_old'!I77,"excluído*"),"")</f>
        <v/>
      </c>
      <c r="J204" s="198">
        <f>IF('DADOS e Estimativa_old'!J77&gt;0,IF(AND('DADOS e Estimativa_old'!$Z77&lt;='DADOS e Estimativa_old'!J77,'DADOS e Estimativa_old'!J77&lt;='DADOS e Estimativa_old'!$AA77),'DADOS e Estimativa_old'!J77,"excluído*"),"")</f>
        <v>1160</v>
      </c>
      <c r="K204" s="198">
        <f>IF('DADOS e Estimativa_old'!K77&gt;0,IF(AND('DADOS e Estimativa_old'!$Z77&lt;='DADOS e Estimativa_old'!K77,'DADOS e Estimativa_old'!K77&lt;='DADOS e Estimativa_old'!$AA77),'DADOS e Estimativa_old'!K77,"excluído*"),"")</f>
        <v>1131</v>
      </c>
      <c r="L204" s="198" t="str">
        <f>IF('DADOS e Estimativa_old'!L77&gt;0,IF(AND('DADOS e Estimativa_old'!$Z77&lt;='DADOS e Estimativa_old'!L77,'DADOS e Estimativa_old'!L77&lt;='DADOS e Estimativa_old'!$AA77),'DADOS e Estimativa_old'!L77,"excluído*"),"")</f>
        <v/>
      </c>
      <c r="M204" s="198" t="str">
        <f>IF('DADOS e Estimativa_old'!M77&gt;0,IF(AND('DADOS e Estimativa_old'!$Z77&lt;='DADOS e Estimativa_old'!M77,'DADOS e Estimativa_old'!M77&lt;='DADOS e Estimativa_old'!$AA77),'DADOS e Estimativa_old'!M77,"excluído*"),"")</f>
        <v/>
      </c>
      <c r="N204" s="198" t="str">
        <f>IF('DADOS e Estimativa_old'!N77&gt;0,IF(AND('DADOS e Estimativa_old'!$Z77&lt;='DADOS e Estimativa_old'!N77,'DADOS e Estimativa_old'!N77&lt;='DADOS e Estimativa_old'!$AA77),'DADOS e Estimativa_old'!N77,"excluído*"),"")</f>
        <v/>
      </c>
      <c r="O204" s="198" t="str">
        <f>IF('DADOS e Estimativa_old'!O77&gt;0,IF(AND('DADOS e Estimativa_old'!$Z77&lt;='DADOS e Estimativa_old'!O77,'DADOS e Estimativa_old'!O77&lt;='DADOS e Estimativa_old'!$AA77),'DADOS e Estimativa_old'!O77,"excluído*"),"")</f>
        <v/>
      </c>
      <c r="P204" s="198" t="str">
        <f>IF('DADOS e Estimativa_old'!P77&gt;0,IF(AND('DADOS e Estimativa_old'!$Z77&lt;='DADOS e Estimativa_old'!P77,'DADOS e Estimativa_old'!P77&lt;='DADOS e Estimativa_old'!$AA77),'DADOS e Estimativa_old'!P77,"excluído*"),"")</f>
        <v/>
      </c>
      <c r="Q204" s="198" t="str">
        <f>IF('DADOS e Estimativa_old'!Q77&gt;0,IF(AND('DADOS e Estimativa_old'!$Z77&lt;='DADOS e Estimativa_old'!Q77,'DADOS e Estimativa_old'!Q77&lt;='DADOS e Estimativa_old'!$AA77),'DADOS e Estimativa_old'!Q77,"excluído*"),"")</f>
        <v/>
      </c>
      <c r="R204" s="198" t="str">
        <f>IF('DADOS e Estimativa_old'!R77&gt;0,IF(AND('DADOS e Estimativa_old'!$Z77&lt;='DADOS e Estimativa_old'!R77,'DADOS e Estimativa_old'!R77&lt;='DADOS e Estimativa_old'!$AA77),'DADOS e Estimativa_old'!R77,"excluído*"),"")</f>
        <v/>
      </c>
      <c r="S204" s="198" t="str">
        <f>IF('DADOS e Estimativa_old'!S77&gt;0,IF(AND('DADOS e Estimativa_old'!$Z77&lt;='DADOS e Estimativa_old'!S77,'DADOS e Estimativa_old'!S77&lt;='DADOS e Estimativa_old'!$AA77),'DADOS e Estimativa_old'!S77,"excluído*"),"")</f>
        <v/>
      </c>
      <c r="T204" s="198" t="str">
        <f>IF('DADOS e Estimativa_old'!T77&gt;0,IF(AND('DADOS e Estimativa_old'!$Z77&lt;='DADOS e Estimativa_old'!T77,'DADOS e Estimativa_old'!T77&lt;='DADOS e Estimativa_old'!$AA77),'DADOS e Estimativa_old'!T77,"excluído*"),"")</f>
        <v/>
      </c>
      <c r="U204" s="198" t="str">
        <f>IF('DADOS e Estimativa_old'!U77&gt;0,IF(AND('DADOS e Estimativa_old'!$Z77&lt;='DADOS e Estimativa_old'!U77,'DADOS e Estimativa_old'!U77&lt;='DADOS e Estimativa_old'!$AA77),'DADOS e Estimativa_old'!U77,"excluído*"),"")</f>
        <v/>
      </c>
      <c r="V204" s="198" t="str">
        <f>IF('DADOS e Estimativa_old'!V77&gt;0,IF(AND('DADOS e Estimativa_old'!$Z77&lt;='DADOS e Estimativa_old'!V77,'DADOS e Estimativa_old'!V77&lt;='DADOS e Estimativa_old'!$AA77),'DADOS e Estimativa_old'!V77,"excluído*"),"")</f>
        <v/>
      </c>
      <c r="W204" s="199" t="str">
        <f>IF('DADOS e Estimativa_old'!W77&gt;0,IF(AND('DADOS e Estimativa_old'!$Z77&lt;='DADOS e Estimativa_old'!W77,'DADOS e Estimativa_old'!W77&lt;='DADOS e Estimativa_old'!$AA77),'DADOS e Estimativa_old'!W77,"excluído*"),"")</f>
        <v/>
      </c>
      <c r="X204" s="177">
        <f t="shared" si="46"/>
        <v>1714.75</v>
      </c>
      <c r="Y204" s="167"/>
      <c r="Z204" s="210">
        <f t="shared" si="47"/>
        <v>8573.75</v>
      </c>
      <c r="AA204" s="142"/>
      <c r="AB204" s="169">
        <v>2766.68</v>
      </c>
      <c r="AC204" s="54">
        <f t="shared" si="48"/>
        <v>-0.3802138303</v>
      </c>
      <c r="AD204" s="170">
        <v>5.0</v>
      </c>
    </row>
    <row r="205">
      <c r="A205" s="189" t="str">
        <f>IF('DADOS e Estimativa_old'!A78="","",'DADOS e Estimativa_old'!A78)</f>
        <v>5-67</v>
      </c>
      <c r="B205" s="190" t="str">
        <f>IF('DADOS e Estimativa_old'!B78="","",'DADOS e Estimativa_old'!B78)</f>
        <v>Split Piso-Teto 33.000 a 36.000 BTU's</v>
      </c>
      <c r="C205" s="191">
        <f>IF('DADOS e Estimativa_old'!C78="","",'DADOS e Estimativa_old'!C78)</f>
        <v>2</v>
      </c>
      <c r="D205" s="191" t="str">
        <f>IF('DADOS e Estimativa_old'!D78="","",'DADOS e Estimativa_old'!D78)</f>
        <v>unid.</v>
      </c>
      <c r="E205" s="192">
        <f>IF('DADOS e Estimativa_old'!E78&gt;0,IF(AND('DADOS e Estimativa_old'!$Z78&lt;='DADOS e Estimativa_old'!E78,'DADOS e Estimativa_old'!E78&lt;='DADOS e Estimativa_old'!$AA78),'DADOS e Estimativa_old'!E78,"excluído*"),"")</f>
        <v>7276</v>
      </c>
      <c r="F205" s="192" t="str">
        <f>IF('DADOS e Estimativa_old'!F78&gt;0,IF(AND('DADOS e Estimativa_old'!$Z78&lt;='DADOS e Estimativa_old'!F78,'DADOS e Estimativa_old'!F78&lt;='DADOS e Estimativa_old'!$AA78),'DADOS e Estimativa_old'!F78,"excluído*"),"")</f>
        <v>excluído*</v>
      </c>
      <c r="G205" s="192">
        <f>IF('DADOS e Estimativa_old'!G78&gt;0,IF(AND('DADOS e Estimativa_old'!$Z78&lt;='DADOS e Estimativa_old'!G78,'DADOS e Estimativa_old'!G78&lt;='DADOS e Estimativa_old'!$AA78),'DADOS e Estimativa_old'!G78,"excluído*"),"")</f>
        <v>7590</v>
      </c>
      <c r="H205" s="192">
        <f>IF('DADOS e Estimativa_old'!H78&gt;0,IF(AND('DADOS e Estimativa_old'!$Z78&lt;='DADOS e Estimativa_old'!H78,'DADOS e Estimativa_old'!H78&lt;='DADOS e Estimativa_old'!$AA78),'DADOS e Estimativa_old'!H78,"excluído*"),"")</f>
        <v>7799</v>
      </c>
      <c r="I205" s="192" t="str">
        <f>IF('DADOS e Estimativa_old'!I78&gt;0,IF(AND('DADOS e Estimativa_old'!$Z78&lt;='DADOS e Estimativa_old'!I78,'DADOS e Estimativa_old'!I78&lt;='DADOS e Estimativa_old'!$AA78),'DADOS e Estimativa_old'!I78,"excluído*"),"")</f>
        <v/>
      </c>
      <c r="J205" s="192">
        <f>IF('DADOS e Estimativa_old'!J78&gt;0,IF(AND('DADOS e Estimativa_old'!$Z78&lt;='DADOS e Estimativa_old'!J78,'DADOS e Estimativa_old'!J78&lt;='DADOS e Estimativa_old'!$AA78),'DADOS e Estimativa_old'!J78,"excluído*"),"")</f>
        <v>5200</v>
      </c>
      <c r="K205" s="192">
        <f>IF('DADOS e Estimativa_old'!K78&gt;0,IF(AND('DADOS e Estimativa_old'!$Z78&lt;='DADOS e Estimativa_old'!K78,'DADOS e Estimativa_old'!K78&lt;='DADOS e Estimativa_old'!$AA78),'DADOS e Estimativa_old'!K78,"excluído*"),"")</f>
        <v>7763.79</v>
      </c>
      <c r="L205" s="192" t="str">
        <f>IF('DADOS e Estimativa_old'!L78&gt;0,IF(AND('DADOS e Estimativa_old'!$Z78&lt;='DADOS e Estimativa_old'!L78,'DADOS e Estimativa_old'!L78&lt;='DADOS e Estimativa_old'!$AA78),'DADOS e Estimativa_old'!L78,"excluído*"),"")</f>
        <v/>
      </c>
      <c r="M205" s="192" t="str">
        <f>IF('DADOS e Estimativa_old'!M78&gt;0,IF(AND('DADOS e Estimativa_old'!$Z78&lt;='DADOS e Estimativa_old'!M78,'DADOS e Estimativa_old'!M78&lt;='DADOS e Estimativa_old'!$AA78),'DADOS e Estimativa_old'!M78,"excluído*"),"")</f>
        <v/>
      </c>
      <c r="N205" s="192" t="str">
        <f>IF('DADOS e Estimativa_old'!N78&gt;0,IF(AND('DADOS e Estimativa_old'!$Z78&lt;='DADOS e Estimativa_old'!N78,'DADOS e Estimativa_old'!N78&lt;='DADOS e Estimativa_old'!$AA78),'DADOS e Estimativa_old'!N78,"excluído*"),"")</f>
        <v/>
      </c>
      <c r="O205" s="192" t="str">
        <f>IF('DADOS e Estimativa_old'!O78&gt;0,IF(AND('DADOS e Estimativa_old'!$Z78&lt;='DADOS e Estimativa_old'!O78,'DADOS e Estimativa_old'!O78&lt;='DADOS e Estimativa_old'!$AA78),'DADOS e Estimativa_old'!O78,"excluído*"),"")</f>
        <v/>
      </c>
      <c r="P205" s="192" t="str">
        <f>IF('DADOS e Estimativa_old'!P78&gt;0,IF(AND('DADOS e Estimativa_old'!$Z78&lt;='DADOS e Estimativa_old'!P78,'DADOS e Estimativa_old'!P78&lt;='DADOS e Estimativa_old'!$AA78),'DADOS e Estimativa_old'!P78,"excluído*"),"")</f>
        <v/>
      </c>
      <c r="Q205" s="192" t="str">
        <f>IF('DADOS e Estimativa_old'!Q78&gt;0,IF(AND('DADOS e Estimativa_old'!$Z78&lt;='DADOS e Estimativa_old'!Q78,'DADOS e Estimativa_old'!Q78&lt;='DADOS e Estimativa_old'!$AA78),'DADOS e Estimativa_old'!Q78,"excluído*"),"")</f>
        <v/>
      </c>
      <c r="R205" s="192" t="str">
        <f>IF('DADOS e Estimativa_old'!R78&gt;0,IF(AND('DADOS e Estimativa_old'!$Z78&lt;='DADOS e Estimativa_old'!R78,'DADOS e Estimativa_old'!R78&lt;='DADOS e Estimativa_old'!$AA78),'DADOS e Estimativa_old'!R78,"excluído*"),"")</f>
        <v/>
      </c>
      <c r="S205" s="192" t="str">
        <f>IF('DADOS e Estimativa_old'!S78&gt;0,IF(AND('DADOS e Estimativa_old'!$Z78&lt;='DADOS e Estimativa_old'!S78,'DADOS e Estimativa_old'!S78&lt;='DADOS e Estimativa_old'!$AA78),'DADOS e Estimativa_old'!S78,"excluído*"),"")</f>
        <v/>
      </c>
      <c r="T205" s="192" t="str">
        <f>IF('DADOS e Estimativa_old'!T78&gt;0,IF(AND('DADOS e Estimativa_old'!$Z78&lt;='DADOS e Estimativa_old'!T78,'DADOS e Estimativa_old'!T78&lt;='DADOS e Estimativa_old'!$AA78),'DADOS e Estimativa_old'!T78,"excluído*"),"")</f>
        <v/>
      </c>
      <c r="U205" s="192" t="str">
        <f>IF('DADOS e Estimativa_old'!U78&gt;0,IF(AND('DADOS e Estimativa_old'!$Z78&lt;='DADOS e Estimativa_old'!U78,'DADOS e Estimativa_old'!U78&lt;='DADOS e Estimativa_old'!$AA78),'DADOS e Estimativa_old'!U78,"excluído*"),"")</f>
        <v/>
      </c>
      <c r="V205" s="192" t="str">
        <f>IF('DADOS e Estimativa_old'!V78&gt;0,IF(AND('DADOS e Estimativa_old'!$Z78&lt;='DADOS e Estimativa_old'!V78,'DADOS e Estimativa_old'!V78&lt;='DADOS e Estimativa_old'!$AA78),'DADOS e Estimativa_old'!V78,"excluído*"),"")</f>
        <v/>
      </c>
      <c r="W205" s="193" t="str">
        <f>IF('DADOS e Estimativa_old'!W78&gt;0,IF(AND('DADOS e Estimativa_old'!$Z78&lt;='DADOS e Estimativa_old'!W78,'DADOS e Estimativa_old'!W78&lt;='DADOS e Estimativa_old'!$AA78),'DADOS e Estimativa_old'!W78,"excluído*"),"")</f>
        <v/>
      </c>
      <c r="X205" s="166">
        <f t="shared" si="46"/>
        <v>7125.76</v>
      </c>
      <c r="Y205" s="167"/>
      <c r="Z205" s="209">
        <f t="shared" si="47"/>
        <v>14251.52</v>
      </c>
      <c r="AA205" s="167"/>
      <c r="AB205" s="169">
        <v>7169.5</v>
      </c>
      <c r="AC205" s="54">
        <f t="shared" si="48"/>
        <v>-0.006100843852</v>
      </c>
      <c r="AD205" s="170">
        <v>5.0</v>
      </c>
    </row>
    <row r="206">
      <c r="A206" s="189" t="str">
        <f>IF('DADOS e Estimativa_old'!A79="","",'DADOS e Estimativa_old'!A79)</f>
        <v>5-68</v>
      </c>
      <c r="B206" s="190" t="str">
        <f>IF('DADOS e Estimativa_old'!B79="","",'DADOS e Estimativa_old'!B79)</f>
        <v>Instalação item 67</v>
      </c>
      <c r="C206" s="191">
        <f>IF('DADOS e Estimativa_old'!C79="","",'DADOS e Estimativa_old'!C79)</f>
        <v>2</v>
      </c>
      <c r="D206" s="191" t="str">
        <f>IF('DADOS e Estimativa_old'!D79="","",'DADOS e Estimativa_old'!D79)</f>
        <v>unid.</v>
      </c>
      <c r="E206" s="192">
        <f>IF('DADOS e Estimativa_old'!E79&gt;0,IF(AND('DADOS e Estimativa_old'!$Z79&lt;='DADOS e Estimativa_old'!E79,'DADOS e Estimativa_old'!E79&lt;='DADOS e Estimativa_old'!$AA79),'DADOS e Estimativa_old'!E79,"excluído*"),"")</f>
        <v>2853.25</v>
      </c>
      <c r="F206" s="192" t="str">
        <f>IF('DADOS e Estimativa_old'!F79&gt;0,IF(AND('DADOS e Estimativa_old'!$Z79&lt;='DADOS e Estimativa_old'!F79,'DADOS e Estimativa_old'!F79&lt;='DADOS e Estimativa_old'!$AA79),'DADOS e Estimativa_old'!F79,"excluído*"),"")</f>
        <v>excluído*</v>
      </c>
      <c r="G206" s="192" t="str">
        <f>IF('DADOS e Estimativa_old'!G79&gt;0,IF(AND('DADOS e Estimativa_old'!$Z79&lt;='DADOS e Estimativa_old'!G79,'DADOS e Estimativa_old'!G79&lt;='DADOS e Estimativa_old'!$AA79),'DADOS e Estimativa_old'!G79,"excluído*"),"")</f>
        <v/>
      </c>
      <c r="H206" s="192" t="str">
        <f>IF('DADOS e Estimativa_old'!H79&gt;0,IF(AND('DADOS e Estimativa_old'!$Z79&lt;='DADOS e Estimativa_old'!H79,'DADOS e Estimativa_old'!H79&lt;='DADOS e Estimativa_old'!$AA79),'DADOS e Estimativa_old'!H79,"excluído*"),"")</f>
        <v/>
      </c>
      <c r="I206" s="192" t="str">
        <f>IF('DADOS e Estimativa_old'!I79&gt;0,IF(AND('DADOS e Estimativa_old'!$Z79&lt;='DADOS e Estimativa_old'!I79,'DADOS e Estimativa_old'!I79&lt;='DADOS e Estimativa_old'!$AA79),'DADOS e Estimativa_old'!I79,"excluído*"),"")</f>
        <v/>
      </c>
      <c r="J206" s="192" t="str">
        <f>IF('DADOS e Estimativa_old'!J79&gt;0,IF(AND('DADOS e Estimativa_old'!$Z79&lt;='DADOS e Estimativa_old'!J79,'DADOS e Estimativa_old'!J79&lt;='DADOS e Estimativa_old'!$AA79),'DADOS e Estimativa_old'!J79,"excluído*"),"")</f>
        <v/>
      </c>
      <c r="K206" s="192">
        <f>IF('DADOS e Estimativa_old'!K79&gt;0,IF(AND('DADOS e Estimativa_old'!$Z79&lt;='DADOS e Estimativa_old'!K79,'DADOS e Estimativa_old'!K79&lt;='DADOS e Estimativa_old'!$AA79),'DADOS e Estimativa_old'!K79,"excluído*"),"")</f>
        <v>1131</v>
      </c>
      <c r="L206" s="192" t="str">
        <f>IF('DADOS e Estimativa_old'!L79&gt;0,IF(AND('DADOS e Estimativa_old'!$Z79&lt;='DADOS e Estimativa_old'!L79,'DADOS e Estimativa_old'!L79&lt;='DADOS e Estimativa_old'!$AA79),'DADOS e Estimativa_old'!L79,"excluído*"),"")</f>
        <v/>
      </c>
      <c r="M206" s="192" t="str">
        <f>IF('DADOS e Estimativa_old'!M79&gt;0,IF(AND('DADOS e Estimativa_old'!$Z79&lt;='DADOS e Estimativa_old'!M79,'DADOS e Estimativa_old'!M79&lt;='DADOS e Estimativa_old'!$AA79),'DADOS e Estimativa_old'!M79,"excluído*"),"")</f>
        <v/>
      </c>
      <c r="N206" s="192" t="str">
        <f>IF('DADOS e Estimativa_old'!N79&gt;0,IF(AND('DADOS e Estimativa_old'!$Z79&lt;='DADOS e Estimativa_old'!N79,'DADOS e Estimativa_old'!N79&lt;='DADOS e Estimativa_old'!$AA79),'DADOS e Estimativa_old'!N79,"excluído*"),"")</f>
        <v/>
      </c>
      <c r="O206" s="192" t="str">
        <f>IF('DADOS e Estimativa_old'!O79&gt;0,IF(AND('DADOS e Estimativa_old'!$Z79&lt;='DADOS e Estimativa_old'!O79,'DADOS e Estimativa_old'!O79&lt;='DADOS e Estimativa_old'!$AA79),'DADOS e Estimativa_old'!O79,"excluído*"),"")</f>
        <v/>
      </c>
      <c r="P206" s="192" t="str">
        <f>IF('DADOS e Estimativa_old'!P79&gt;0,IF(AND('DADOS e Estimativa_old'!$Z79&lt;='DADOS e Estimativa_old'!P79,'DADOS e Estimativa_old'!P79&lt;='DADOS e Estimativa_old'!$AA79),'DADOS e Estimativa_old'!P79,"excluído*"),"")</f>
        <v/>
      </c>
      <c r="Q206" s="192" t="str">
        <f>IF('DADOS e Estimativa_old'!Q79&gt;0,IF(AND('DADOS e Estimativa_old'!$Z79&lt;='DADOS e Estimativa_old'!Q79,'DADOS e Estimativa_old'!Q79&lt;='DADOS e Estimativa_old'!$AA79),'DADOS e Estimativa_old'!Q79,"excluído*"),"")</f>
        <v/>
      </c>
      <c r="R206" s="192" t="str">
        <f>IF('DADOS e Estimativa_old'!R79&gt;0,IF(AND('DADOS e Estimativa_old'!$Z79&lt;='DADOS e Estimativa_old'!R79,'DADOS e Estimativa_old'!R79&lt;='DADOS e Estimativa_old'!$AA79),'DADOS e Estimativa_old'!R79,"excluído*"),"")</f>
        <v/>
      </c>
      <c r="S206" s="192" t="str">
        <f>IF('DADOS e Estimativa_old'!S79&gt;0,IF(AND('DADOS e Estimativa_old'!$Z79&lt;='DADOS e Estimativa_old'!S79,'DADOS e Estimativa_old'!S79&lt;='DADOS e Estimativa_old'!$AA79),'DADOS e Estimativa_old'!S79,"excluído*"),"")</f>
        <v/>
      </c>
      <c r="T206" s="192" t="str">
        <f>IF('DADOS e Estimativa_old'!T79&gt;0,IF(AND('DADOS e Estimativa_old'!$Z79&lt;='DADOS e Estimativa_old'!T79,'DADOS e Estimativa_old'!T79&lt;='DADOS e Estimativa_old'!$AA79),'DADOS e Estimativa_old'!T79,"excluído*"),"")</f>
        <v/>
      </c>
      <c r="U206" s="192" t="str">
        <f>IF('DADOS e Estimativa_old'!U79&gt;0,IF(AND('DADOS e Estimativa_old'!$Z79&lt;='DADOS e Estimativa_old'!U79,'DADOS e Estimativa_old'!U79&lt;='DADOS e Estimativa_old'!$AA79),'DADOS e Estimativa_old'!U79,"excluído*"),"")</f>
        <v/>
      </c>
      <c r="V206" s="192" t="str">
        <f>IF('DADOS e Estimativa_old'!V79&gt;0,IF(AND('DADOS e Estimativa_old'!$Z79&lt;='DADOS e Estimativa_old'!V79,'DADOS e Estimativa_old'!V79&lt;='DADOS e Estimativa_old'!$AA79),'DADOS e Estimativa_old'!V79,"excluído*"),"")</f>
        <v/>
      </c>
      <c r="W206" s="193" t="str">
        <f>IF('DADOS e Estimativa_old'!W79&gt;0,IF(AND('DADOS e Estimativa_old'!$Z79&lt;='DADOS e Estimativa_old'!W79,'DADOS e Estimativa_old'!W79&lt;='DADOS e Estimativa_old'!$AA79),'DADOS e Estimativa_old'!W79,"excluído*"),"")</f>
        <v/>
      </c>
      <c r="X206" s="166">
        <f t="shared" si="46"/>
        <v>1992.13</v>
      </c>
      <c r="Y206" s="167"/>
      <c r="Z206" s="209">
        <f t="shared" si="47"/>
        <v>3984.26</v>
      </c>
      <c r="AA206" s="167"/>
      <c r="AB206" s="169">
        <v>3498.45</v>
      </c>
      <c r="AC206" s="54">
        <f t="shared" si="48"/>
        <v>-0.4305678229</v>
      </c>
      <c r="AD206" s="170">
        <v>5.0</v>
      </c>
    </row>
    <row r="207">
      <c r="A207" s="195" t="str">
        <f>IF('DADOS e Estimativa_old'!A80="","",'DADOS e Estimativa_old'!A80)</f>
        <v>5-69</v>
      </c>
      <c r="B207" s="196" t="str">
        <f>IF('DADOS e Estimativa_old'!B80="","",'DADOS e Estimativa_old'!B80)</f>
        <v>Slipt-Cassete  22.000 a 24.000 BTU's</v>
      </c>
      <c r="C207" s="197">
        <f>IF('DADOS e Estimativa_old'!C80="","",'DADOS e Estimativa_old'!C80)</f>
        <v>2</v>
      </c>
      <c r="D207" s="197" t="str">
        <f>IF('DADOS e Estimativa_old'!D80="","",'DADOS e Estimativa_old'!D80)</f>
        <v>unid.</v>
      </c>
      <c r="E207" s="198">
        <f>IF('DADOS e Estimativa_old'!E80&gt;0,IF(AND('DADOS e Estimativa_old'!$Z80&lt;='DADOS e Estimativa_old'!E80,'DADOS e Estimativa_old'!E80&lt;='DADOS e Estimativa_old'!$AA80),'DADOS e Estimativa_old'!E80,"excluído*"),"")</f>
        <v>7456.55</v>
      </c>
      <c r="F207" s="198" t="str">
        <f>IF('DADOS e Estimativa_old'!F80&gt;0,IF(AND('DADOS e Estimativa_old'!$Z80&lt;='DADOS e Estimativa_old'!F80,'DADOS e Estimativa_old'!F80&lt;='DADOS e Estimativa_old'!$AA80),'DADOS e Estimativa_old'!F80,"excluído*"),"")</f>
        <v>excluído*</v>
      </c>
      <c r="G207" s="198">
        <f>IF('DADOS e Estimativa_old'!G80&gt;0,IF(AND('DADOS e Estimativa_old'!$Z80&lt;='DADOS e Estimativa_old'!G80,'DADOS e Estimativa_old'!G80&lt;='DADOS e Estimativa_old'!$AA80),'DADOS e Estimativa_old'!G80,"excluído*"),"")</f>
        <v>7500</v>
      </c>
      <c r="H207" s="198">
        <f>IF('DADOS e Estimativa_old'!H80&gt;0,IF(AND('DADOS e Estimativa_old'!$Z80&lt;='DADOS e Estimativa_old'!H80,'DADOS e Estimativa_old'!H80&lt;='DADOS e Estimativa_old'!$AA80),'DADOS e Estimativa_old'!H80,"excluído*"),"")</f>
        <v>8089</v>
      </c>
      <c r="I207" s="198" t="str">
        <f>IF('DADOS e Estimativa_old'!I80&gt;0,IF(AND('DADOS e Estimativa_old'!$Z80&lt;='DADOS e Estimativa_old'!I80,'DADOS e Estimativa_old'!I80&lt;='DADOS e Estimativa_old'!$AA80),'DADOS e Estimativa_old'!I80,"excluído*"),"")</f>
        <v/>
      </c>
      <c r="J207" s="198">
        <f>IF('DADOS e Estimativa_old'!J80&gt;0,IF(AND('DADOS e Estimativa_old'!$Z80&lt;='DADOS e Estimativa_old'!J80,'DADOS e Estimativa_old'!J80&lt;='DADOS e Estimativa_old'!$AA80),'DADOS e Estimativa_old'!J80,"excluído*"),"")</f>
        <v>8228</v>
      </c>
      <c r="K207" s="198" t="str">
        <f>IF('DADOS e Estimativa_old'!K80&gt;0,IF(AND('DADOS e Estimativa_old'!$Z80&lt;='DADOS e Estimativa_old'!K80,'DADOS e Estimativa_old'!K80&lt;='DADOS e Estimativa_old'!$AA80),'DADOS e Estimativa_old'!K80,"excluído*"),"")</f>
        <v>excluído*</v>
      </c>
      <c r="L207" s="198" t="str">
        <f>IF('DADOS e Estimativa_old'!L80&gt;0,IF(AND('DADOS e Estimativa_old'!$Z80&lt;='DADOS e Estimativa_old'!L80,'DADOS e Estimativa_old'!L80&lt;='DADOS e Estimativa_old'!$AA80),'DADOS e Estimativa_old'!L80,"excluído*"),"")</f>
        <v/>
      </c>
      <c r="M207" s="198" t="str">
        <f>IF('DADOS e Estimativa_old'!M80&gt;0,IF(AND('DADOS e Estimativa_old'!$Z80&lt;='DADOS e Estimativa_old'!M80,'DADOS e Estimativa_old'!M80&lt;='DADOS e Estimativa_old'!$AA80),'DADOS e Estimativa_old'!M80,"excluído*"),"")</f>
        <v/>
      </c>
      <c r="N207" s="198" t="str">
        <f>IF('DADOS e Estimativa_old'!N80&gt;0,IF(AND('DADOS e Estimativa_old'!$Z80&lt;='DADOS e Estimativa_old'!N80,'DADOS e Estimativa_old'!N80&lt;='DADOS e Estimativa_old'!$AA80),'DADOS e Estimativa_old'!N80,"excluído*"),"")</f>
        <v/>
      </c>
      <c r="O207" s="198" t="str">
        <f>IF('DADOS e Estimativa_old'!O80&gt;0,IF(AND('DADOS e Estimativa_old'!$Z80&lt;='DADOS e Estimativa_old'!O80,'DADOS e Estimativa_old'!O80&lt;='DADOS e Estimativa_old'!$AA80),'DADOS e Estimativa_old'!O80,"excluído*"),"")</f>
        <v/>
      </c>
      <c r="P207" s="198" t="str">
        <f>IF('DADOS e Estimativa_old'!P80&gt;0,IF(AND('DADOS e Estimativa_old'!$Z80&lt;='DADOS e Estimativa_old'!P80,'DADOS e Estimativa_old'!P80&lt;='DADOS e Estimativa_old'!$AA80),'DADOS e Estimativa_old'!P80,"excluído*"),"")</f>
        <v/>
      </c>
      <c r="Q207" s="198" t="str">
        <f>IF('DADOS e Estimativa_old'!Q80&gt;0,IF(AND('DADOS e Estimativa_old'!$Z80&lt;='DADOS e Estimativa_old'!Q80,'DADOS e Estimativa_old'!Q80&lt;='DADOS e Estimativa_old'!$AA80),'DADOS e Estimativa_old'!Q80,"excluído*"),"")</f>
        <v/>
      </c>
      <c r="R207" s="198" t="str">
        <f>IF('DADOS e Estimativa_old'!R80&gt;0,IF(AND('DADOS e Estimativa_old'!$Z80&lt;='DADOS e Estimativa_old'!R80,'DADOS e Estimativa_old'!R80&lt;='DADOS e Estimativa_old'!$AA80),'DADOS e Estimativa_old'!R80,"excluído*"),"")</f>
        <v/>
      </c>
      <c r="S207" s="198" t="str">
        <f>IF('DADOS e Estimativa_old'!S80&gt;0,IF(AND('DADOS e Estimativa_old'!$Z80&lt;='DADOS e Estimativa_old'!S80,'DADOS e Estimativa_old'!S80&lt;='DADOS e Estimativa_old'!$AA80),'DADOS e Estimativa_old'!S80,"excluído*"),"")</f>
        <v/>
      </c>
      <c r="T207" s="198" t="str">
        <f>IF('DADOS e Estimativa_old'!T80&gt;0,IF(AND('DADOS e Estimativa_old'!$Z80&lt;='DADOS e Estimativa_old'!T80,'DADOS e Estimativa_old'!T80&lt;='DADOS e Estimativa_old'!$AA80),'DADOS e Estimativa_old'!T80,"excluído*"),"")</f>
        <v/>
      </c>
      <c r="U207" s="198" t="str">
        <f>IF('DADOS e Estimativa_old'!U80&gt;0,IF(AND('DADOS e Estimativa_old'!$Z80&lt;='DADOS e Estimativa_old'!U80,'DADOS e Estimativa_old'!U80&lt;='DADOS e Estimativa_old'!$AA80),'DADOS e Estimativa_old'!U80,"excluído*"),"")</f>
        <v/>
      </c>
      <c r="V207" s="198" t="str">
        <f>IF('DADOS e Estimativa_old'!V80&gt;0,IF(AND('DADOS e Estimativa_old'!$Z80&lt;='DADOS e Estimativa_old'!V80,'DADOS e Estimativa_old'!V80&lt;='DADOS e Estimativa_old'!$AA80),'DADOS e Estimativa_old'!V80,"excluído*"),"")</f>
        <v/>
      </c>
      <c r="W207" s="199" t="str">
        <f>IF('DADOS e Estimativa_old'!W80&gt;0,IF(AND('DADOS e Estimativa_old'!$Z80&lt;='DADOS e Estimativa_old'!W80,'DADOS e Estimativa_old'!W80&lt;='DADOS e Estimativa_old'!$AA80),'DADOS e Estimativa_old'!W80,"excluído*"),"")</f>
        <v/>
      </c>
      <c r="X207" s="177">
        <f t="shared" si="46"/>
        <v>7818.39</v>
      </c>
      <c r="Y207" s="167"/>
      <c r="Z207" s="210">
        <f t="shared" si="47"/>
        <v>15636.78</v>
      </c>
      <c r="AA207" s="142"/>
      <c r="AB207" s="169">
        <v>8677.01</v>
      </c>
      <c r="AC207" s="54">
        <f t="shared" si="48"/>
        <v>-0.09895344134</v>
      </c>
      <c r="AD207" s="170">
        <v>5.0</v>
      </c>
    </row>
    <row r="208">
      <c r="A208" s="195" t="str">
        <f>IF('DADOS e Estimativa_old'!A81="","",'DADOS e Estimativa_old'!A81)</f>
        <v>5-70</v>
      </c>
      <c r="B208" s="196" t="str">
        <f>IF('DADOS e Estimativa_old'!B81="","",'DADOS e Estimativa_old'!B81)</f>
        <v>Instalação item 69</v>
      </c>
      <c r="C208" s="197">
        <f>IF('DADOS e Estimativa_old'!C81="","",'DADOS e Estimativa_old'!C81)</f>
        <v>2</v>
      </c>
      <c r="D208" s="197" t="str">
        <f>IF('DADOS e Estimativa_old'!D81="","",'DADOS e Estimativa_old'!D81)</f>
        <v>unid.</v>
      </c>
      <c r="E208" s="198">
        <f>IF('DADOS e Estimativa_old'!E81&gt;0,IF(AND('DADOS e Estimativa_old'!$Z81&lt;='DADOS e Estimativa_old'!E81,'DADOS e Estimativa_old'!E81&lt;='DADOS e Estimativa_old'!$AA81),'DADOS e Estimativa_old'!E81,"excluído*"),"")</f>
        <v>3203.63</v>
      </c>
      <c r="F208" s="198" t="str">
        <f>IF('DADOS e Estimativa_old'!F81&gt;0,IF(AND('DADOS e Estimativa_old'!$Z81&lt;='DADOS e Estimativa_old'!F81,'DADOS e Estimativa_old'!F81&lt;='DADOS e Estimativa_old'!$AA81),'DADOS e Estimativa_old'!F81,"excluído*"),"")</f>
        <v>excluído*</v>
      </c>
      <c r="G208" s="198" t="str">
        <f>IF('DADOS e Estimativa_old'!G81&gt;0,IF(AND('DADOS e Estimativa_old'!$Z81&lt;='DADOS e Estimativa_old'!G81,'DADOS e Estimativa_old'!G81&lt;='DADOS e Estimativa_old'!$AA81),'DADOS e Estimativa_old'!G81,"excluído*"),"")</f>
        <v/>
      </c>
      <c r="H208" s="198" t="str">
        <f>IF('DADOS e Estimativa_old'!H81&gt;0,IF(AND('DADOS e Estimativa_old'!$Z81&lt;='DADOS e Estimativa_old'!H81,'DADOS e Estimativa_old'!H81&lt;='DADOS e Estimativa_old'!$AA81),'DADOS e Estimativa_old'!H81,"excluído*"),"")</f>
        <v/>
      </c>
      <c r="I208" s="198">
        <f>IF('DADOS e Estimativa_old'!I81&gt;0,IF(AND('DADOS e Estimativa_old'!$Z81&lt;='DADOS e Estimativa_old'!I81,'DADOS e Estimativa_old'!I81&lt;='DADOS e Estimativa_old'!$AA81),'DADOS e Estimativa_old'!I81,"excluído*"),"")</f>
        <v>1316</v>
      </c>
      <c r="J208" s="198" t="str">
        <f>IF('DADOS e Estimativa_old'!J81&gt;0,IF(AND('DADOS e Estimativa_old'!$Z81&lt;='DADOS e Estimativa_old'!J81,'DADOS e Estimativa_old'!J81&lt;='DADOS e Estimativa_old'!$AA81),'DADOS e Estimativa_old'!J81,"excluído*"),"")</f>
        <v/>
      </c>
      <c r="K208" s="198" t="str">
        <f>IF('DADOS e Estimativa_old'!K81&gt;0,IF(AND('DADOS e Estimativa_old'!$Z81&lt;='DADOS e Estimativa_old'!K81,'DADOS e Estimativa_old'!K81&lt;='DADOS e Estimativa_old'!$AA81),'DADOS e Estimativa_old'!K81,"excluído*"),"")</f>
        <v/>
      </c>
      <c r="L208" s="198" t="str">
        <f>IF('DADOS e Estimativa_old'!L81&gt;0,IF(AND('DADOS e Estimativa_old'!$Z81&lt;='DADOS e Estimativa_old'!L81,'DADOS e Estimativa_old'!L81&lt;='DADOS e Estimativa_old'!$AA81),'DADOS e Estimativa_old'!L81,"excluído*"),"")</f>
        <v/>
      </c>
      <c r="M208" s="198" t="str">
        <f>IF('DADOS e Estimativa_old'!M81&gt;0,IF(AND('DADOS e Estimativa_old'!$Z81&lt;='DADOS e Estimativa_old'!M81,'DADOS e Estimativa_old'!M81&lt;='DADOS e Estimativa_old'!$AA81),'DADOS e Estimativa_old'!M81,"excluído*"),"")</f>
        <v/>
      </c>
      <c r="N208" s="198" t="str">
        <f>IF('DADOS e Estimativa_old'!N81&gt;0,IF(AND('DADOS e Estimativa_old'!$Z81&lt;='DADOS e Estimativa_old'!N81,'DADOS e Estimativa_old'!N81&lt;='DADOS e Estimativa_old'!$AA81),'DADOS e Estimativa_old'!N81,"excluído*"),"")</f>
        <v/>
      </c>
      <c r="O208" s="198" t="str">
        <f>IF('DADOS e Estimativa_old'!O81&gt;0,IF(AND('DADOS e Estimativa_old'!$Z81&lt;='DADOS e Estimativa_old'!O81,'DADOS e Estimativa_old'!O81&lt;='DADOS e Estimativa_old'!$AA81),'DADOS e Estimativa_old'!O81,"excluído*"),"")</f>
        <v/>
      </c>
      <c r="P208" s="198" t="str">
        <f>IF('DADOS e Estimativa_old'!P81&gt;0,IF(AND('DADOS e Estimativa_old'!$Z81&lt;='DADOS e Estimativa_old'!P81,'DADOS e Estimativa_old'!P81&lt;='DADOS e Estimativa_old'!$AA81),'DADOS e Estimativa_old'!P81,"excluído*"),"")</f>
        <v/>
      </c>
      <c r="Q208" s="198" t="str">
        <f>IF('DADOS e Estimativa_old'!Q81&gt;0,IF(AND('DADOS e Estimativa_old'!$Z81&lt;='DADOS e Estimativa_old'!Q81,'DADOS e Estimativa_old'!Q81&lt;='DADOS e Estimativa_old'!$AA81),'DADOS e Estimativa_old'!Q81,"excluído*"),"")</f>
        <v/>
      </c>
      <c r="R208" s="198" t="str">
        <f>IF('DADOS e Estimativa_old'!R81&gt;0,IF(AND('DADOS e Estimativa_old'!$Z81&lt;='DADOS e Estimativa_old'!R81,'DADOS e Estimativa_old'!R81&lt;='DADOS e Estimativa_old'!$AA81),'DADOS e Estimativa_old'!R81,"excluído*"),"")</f>
        <v/>
      </c>
      <c r="S208" s="198" t="str">
        <f>IF('DADOS e Estimativa_old'!S81&gt;0,IF(AND('DADOS e Estimativa_old'!$Z81&lt;='DADOS e Estimativa_old'!S81,'DADOS e Estimativa_old'!S81&lt;='DADOS e Estimativa_old'!$AA81),'DADOS e Estimativa_old'!S81,"excluído*"),"")</f>
        <v/>
      </c>
      <c r="T208" s="198" t="str">
        <f>IF('DADOS e Estimativa_old'!T81&gt;0,IF(AND('DADOS e Estimativa_old'!$Z81&lt;='DADOS e Estimativa_old'!T81,'DADOS e Estimativa_old'!T81&lt;='DADOS e Estimativa_old'!$AA81),'DADOS e Estimativa_old'!T81,"excluído*"),"")</f>
        <v/>
      </c>
      <c r="U208" s="198" t="str">
        <f>IF('DADOS e Estimativa_old'!U81&gt;0,IF(AND('DADOS e Estimativa_old'!$Z81&lt;='DADOS e Estimativa_old'!U81,'DADOS e Estimativa_old'!U81&lt;='DADOS e Estimativa_old'!$AA81),'DADOS e Estimativa_old'!U81,"excluído*"),"")</f>
        <v/>
      </c>
      <c r="V208" s="198" t="str">
        <f>IF('DADOS e Estimativa_old'!V81&gt;0,IF(AND('DADOS e Estimativa_old'!$Z81&lt;='DADOS e Estimativa_old'!V81,'DADOS e Estimativa_old'!V81&lt;='DADOS e Estimativa_old'!$AA81),'DADOS e Estimativa_old'!V81,"excluído*"),"")</f>
        <v/>
      </c>
      <c r="W208" s="199" t="str">
        <f>IF('DADOS e Estimativa_old'!W81&gt;0,IF(AND('DADOS e Estimativa_old'!$Z81&lt;='DADOS e Estimativa_old'!W81,'DADOS e Estimativa_old'!W81&lt;='DADOS e Estimativa_old'!$AA81),'DADOS e Estimativa_old'!W81,"excluído*"),"")</f>
        <v/>
      </c>
      <c r="X208" s="177">
        <f t="shared" si="46"/>
        <v>2259.82</v>
      </c>
      <c r="Y208" s="167"/>
      <c r="Z208" s="210">
        <f t="shared" si="47"/>
        <v>4519.64</v>
      </c>
      <c r="AA208" s="142"/>
      <c r="AB208" s="169">
        <v>2359.37</v>
      </c>
      <c r="AC208" s="54">
        <f t="shared" si="48"/>
        <v>-0.0421934669</v>
      </c>
      <c r="AD208" s="170">
        <v>5.0</v>
      </c>
    </row>
    <row r="209">
      <c r="A209" s="189" t="str">
        <f>IF('DADOS e Estimativa_old'!A82="","",'DADOS e Estimativa_old'!A82)</f>
        <v>5-71</v>
      </c>
      <c r="B209" s="190" t="str">
        <f>IF('DADOS e Estimativa_old'!B82="","",'DADOS e Estimativa_old'!B82)</f>
        <v>Slipt-Cassete  33.000 a 36.000 BTU's</v>
      </c>
      <c r="C209" s="191">
        <f>IF('DADOS e Estimativa_old'!C82="","",'DADOS e Estimativa_old'!C82)</f>
        <v>2</v>
      </c>
      <c r="D209" s="191" t="str">
        <f>IF('DADOS e Estimativa_old'!D82="","",'DADOS e Estimativa_old'!D82)</f>
        <v>unid.</v>
      </c>
      <c r="E209" s="192">
        <f>IF('DADOS e Estimativa_old'!E82&gt;0,IF(AND('DADOS e Estimativa_old'!$Z82&lt;='DADOS e Estimativa_old'!E82,'DADOS e Estimativa_old'!E82&lt;='DADOS e Estimativa_old'!$AA82),'DADOS e Estimativa_old'!E82,"excluído*"),"")</f>
        <v>9879.05</v>
      </c>
      <c r="F209" s="192" t="str">
        <f>IF('DADOS e Estimativa_old'!F82&gt;0,IF(AND('DADOS e Estimativa_old'!$Z82&lt;='DADOS e Estimativa_old'!F82,'DADOS e Estimativa_old'!F82&lt;='DADOS e Estimativa_old'!$AA82),'DADOS e Estimativa_old'!F82,"excluído*"),"")</f>
        <v>excluído*</v>
      </c>
      <c r="G209" s="192">
        <f>IF('DADOS e Estimativa_old'!G82&gt;0,IF(AND('DADOS e Estimativa_old'!$Z82&lt;='DADOS e Estimativa_old'!G82,'DADOS e Estimativa_old'!G82&lt;='DADOS e Estimativa_old'!$AA82),'DADOS e Estimativa_old'!G82,"excluído*"),"")</f>
        <v>9950</v>
      </c>
      <c r="H209" s="192">
        <f>IF('DADOS e Estimativa_old'!H82&gt;0,IF(AND('DADOS e Estimativa_old'!$Z82&lt;='DADOS e Estimativa_old'!H82,'DADOS e Estimativa_old'!H82&lt;='DADOS e Estimativa_old'!$AA82),'DADOS e Estimativa_old'!H82,"excluído*"),"")</f>
        <v>10299</v>
      </c>
      <c r="I209" s="192" t="str">
        <f>IF('DADOS e Estimativa_old'!I82&gt;0,IF(AND('DADOS e Estimativa_old'!$Z82&lt;='DADOS e Estimativa_old'!I82,'DADOS e Estimativa_old'!I82&lt;='DADOS e Estimativa_old'!$AA82),'DADOS e Estimativa_old'!I82,"excluído*"),"")</f>
        <v/>
      </c>
      <c r="J209" s="192">
        <f>IF('DADOS e Estimativa_old'!J82&gt;0,IF(AND('DADOS e Estimativa_old'!$Z82&lt;='DADOS e Estimativa_old'!J82,'DADOS e Estimativa_old'!J82&lt;='DADOS e Estimativa_old'!$AA82),'DADOS e Estimativa_old'!J82,"excluído*"),"")</f>
        <v>8688</v>
      </c>
      <c r="K209" s="192">
        <f>IF('DADOS e Estimativa_old'!K82&gt;0,IF(AND('DADOS e Estimativa_old'!$Z82&lt;='DADOS e Estimativa_old'!K82,'DADOS e Estimativa_old'!K82&lt;='DADOS e Estimativa_old'!$AA82),'DADOS e Estimativa_old'!K82,"excluído*"),"")</f>
        <v>9780</v>
      </c>
      <c r="L209" s="192" t="str">
        <f>IF('DADOS e Estimativa_old'!L82&gt;0,IF(AND('DADOS e Estimativa_old'!$Z82&lt;='DADOS e Estimativa_old'!L82,'DADOS e Estimativa_old'!L82&lt;='DADOS e Estimativa_old'!$AA82),'DADOS e Estimativa_old'!L82,"excluído*"),"")</f>
        <v/>
      </c>
      <c r="M209" s="192" t="str">
        <f>IF('DADOS e Estimativa_old'!M82&gt;0,IF(AND('DADOS e Estimativa_old'!$Z82&lt;='DADOS e Estimativa_old'!M82,'DADOS e Estimativa_old'!M82&lt;='DADOS e Estimativa_old'!$AA82),'DADOS e Estimativa_old'!M82,"excluído*"),"")</f>
        <v/>
      </c>
      <c r="N209" s="192" t="str">
        <f>IF('DADOS e Estimativa_old'!N82&gt;0,IF(AND('DADOS e Estimativa_old'!$Z82&lt;='DADOS e Estimativa_old'!N82,'DADOS e Estimativa_old'!N82&lt;='DADOS e Estimativa_old'!$AA82),'DADOS e Estimativa_old'!N82,"excluído*"),"")</f>
        <v/>
      </c>
      <c r="O209" s="192" t="str">
        <f>IF('DADOS e Estimativa_old'!O82&gt;0,IF(AND('DADOS e Estimativa_old'!$Z82&lt;='DADOS e Estimativa_old'!O82,'DADOS e Estimativa_old'!O82&lt;='DADOS e Estimativa_old'!$AA82),'DADOS e Estimativa_old'!O82,"excluído*"),"")</f>
        <v/>
      </c>
      <c r="P209" s="192" t="str">
        <f>IF('DADOS e Estimativa_old'!P82&gt;0,IF(AND('DADOS e Estimativa_old'!$Z82&lt;='DADOS e Estimativa_old'!P82,'DADOS e Estimativa_old'!P82&lt;='DADOS e Estimativa_old'!$AA82),'DADOS e Estimativa_old'!P82,"excluído*"),"")</f>
        <v/>
      </c>
      <c r="Q209" s="192" t="str">
        <f>IF('DADOS e Estimativa_old'!Q82&gt;0,IF(AND('DADOS e Estimativa_old'!$Z82&lt;='DADOS e Estimativa_old'!Q82,'DADOS e Estimativa_old'!Q82&lt;='DADOS e Estimativa_old'!$AA82),'DADOS e Estimativa_old'!Q82,"excluído*"),"")</f>
        <v/>
      </c>
      <c r="R209" s="192" t="str">
        <f>IF('DADOS e Estimativa_old'!R82&gt;0,IF(AND('DADOS e Estimativa_old'!$Z82&lt;='DADOS e Estimativa_old'!R82,'DADOS e Estimativa_old'!R82&lt;='DADOS e Estimativa_old'!$AA82),'DADOS e Estimativa_old'!R82,"excluído*"),"")</f>
        <v/>
      </c>
      <c r="S209" s="192" t="str">
        <f>IF('DADOS e Estimativa_old'!S82&gt;0,IF(AND('DADOS e Estimativa_old'!$Z82&lt;='DADOS e Estimativa_old'!S82,'DADOS e Estimativa_old'!S82&lt;='DADOS e Estimativa_old'!$AA82),'DADOS e Estimativa_old'!S82,"excluído*"),"")</f>
        <v/>
      </c>
      <c r="T209" s="192" t="str">
        <f>IF('DADOS e Estimativa_old'!T82&gt;0,IF(AND('DADOS e Estimativa_old'!$Z82&lt;='DADOS e Estimativa_old'!T82,'DADOS e Estimativa_old'!T82&lt;='DADOS e Estimativa_old'!$AA82),'DADOS e Estimativa_old'!T82,"excluído*"),"")</f>
        <v/>
      </c>
      <c r="U209" s="192" t="str">
        <f>IF('DADOS e Estimativa_old'!U82&gt;0,IF(AND('DADOS e Estimativa_old'!$Z82&lt;='DADOS e Estimativa_old'!U82,'DADOS e Estimativa_old'!U82&lt;='DADOS e Estimativa_old'!$AA82),'DADOS e Estimativa_old'!U82,"excluído*"),"")</f>
        <v/>
      </c>
      <c r="V209" s="192" t="str">
        <f>IF('DADOS e Estimativa_old'!V82&gt;0,IF(AND('DADOS e Estimativa_old'!$Z82&lt;='DADOS e Estimativa_old'!V82,'DADOS e Estimativa_old'!V82&lt;='DADOS e Estimativa_old'!$AA82),'DADOS e Estimativa_old'!V82,"excluído*"),"")</f>
        <v/>
      </c>
      <c r="W209" s="193" t="str">
        <f>IF('DADOS e Estimativa_old'!W82&gt;0,IF(AND('DADOS e Estimativa_old'!$Z82&lt;='DADOS e Estimativa_old'!W82,'DADOS e Estimativa_old'!W82&lt;='DADOS e Estimativa_old'!$AA82),'DADOS e Estimativa_old'!W82,"excluído*"),"")</f>
        <v/>
      </c>
      <c r="X209" s="166">
        <f t="shared" si="46"/>
        <v>9719.21</v>
      </c>
      <c r="Y209" s="167"/>
      <c r="Z209" s="209">
        <f t="shared" si="47"/>
        <v>19438.42</v>
      </c>
      <c r="AA209" s="167"/>
      <c r="AB209" s="169">
        <v>10163.0</v>
      </c>
      <c r="AC209" s="54">
        <f t="shared" si="48"/>
        <v>-0.04366722424</v>
      </c>
      <c r="AD209" s="170">
        <v>5.0</v>
      </c>
    </row>
    <row r="210">
      <c r="A210" s="201" t="str">
        <f>IF('DADOS e Estimativa_old'!A83="","",'DADOS e Estimativa_old'!A83)</f>
        <v>5-72</v>
      </c>
      <c r="B210" s="202" t="str">
        <f>IF('DADOS e Estimativa_old'!B83="","",'DADOS e Estimativa_old'!B83)</f>
        <v>Instalação item 71</v>
      </c>
      <c r="C210" s="203">
        <f>IF('DADOS e Estimativa_old'!C83="","",'DADOS e Estimativa_old'!C83)</f>
        <v>2</v>
      </c>
      <c r="D210" s="203" t="str">
        <f>IF('DADOS e Estimativa_old'!D83="","",'DADOS e Estimativa_old'!D83)</f>
        <v>unid.</v>
      </c>
      <c r="E210" s="204">
        <f>IF('DADOS e Estimativa_old'!E83&gt;0,IF(AND('DADOS e Estimativa_old'!$Z83&lt;='DADOS e Estimativa_old'!E83,'DADOS e Estimativa_old'!E83&lt;='DADOS e Estimativa_old'!$AA83),'DADOS e Estimativa_old'!E83,"excluído*"),"")</f>
        <v>3203.63</v>
      </c>
      <c r="F210" s="204" t="str">
        <f>IF('DADOS e Estimativa_old'!F83&gt;0,IF(AND('DADOS e Estimativa_old'!$Z83&lt;='DADOS e Estimativa_old'!F83,'DADOS e Estimativa_old'!F83&lt;='DADOS e Estimativa_old'!$AA83),'DADOS e Estimativa_old'!F83,"excluído*"),"")</f>
        <v>excluído*</v>
      </c>
      <c r="G210" s="204" t="str">
        <f>IF('DADOS e Estimativa_old'!G83&gt;0,IF(AND('DADOS e Estimativa_old'!$Z83&lt;='DADOS e Estimativa_old'!G83,'DADOS e Estimativa_old'!G83&lt;='DADOS e Estimativa_old'!$AA83),'DADOS e Estimativa_old'!G83,"excluído*"),"")</f>
        <v/>
      </c>
      <c r="H210" s="204" t="str">
        <f>IF('DADOS e Estimativa_old'!H83&gt;0,IF(AND('DADOS e Estimativa_old'!$Z83&lt;='DADOS e Estimativa_old'!H83,'DADOS e Estimativa_old'!H83&lt;='DADOS e Estimativa_old'!$AA83),'DADOS e Estimativa_old'!H83,"excluído*"),"")</f>
        <v/>
      </c>
      <c r="I210" s="204">
        <f>IF('DADOS e Estimativa_old'!I83&gt;0,IF(AND('DADOS e Estimativa_old'!$Z83&lt;='DADOS e Estimativa_old'!I83,'DADOS e Estimativa_old'!I83&lt;='DADOS e Estimativa_old'!$AA83),'DADOS e Estimativa_old'!I83,"excluído*"),"")</f>
        <v>1579</v>
      </c>
      <c r="J210" s="204" t="str">
        <f>IF('DADOS e Estimativa_old'!J83&gt;0,IF(AND('DADOS e Estimativa_old'!$Z83&lt;='DADOS e Estimativa_old'!J83,'DADOS e Estimativa_old'!J83&lt;='DADOS e Estimativa_old'!$AA83),'DADOS e Estimativa_old'!J83,"excluído*"),"")</f>
        <v/>
      </c>
      <c r="K210" s="204" t="str">
        <f>IF('DADOS e Estimativa_old'!K83&gt;0,IF(AND('DADOS e Estimativa_old'!$Z83&lt;='DADOS e Estimativa_old'!K83,'DADOS e Estimativa_old'!K83&lt;='DADOS e Estimativa_old'!$AA83),'DADOS e Estimativa_old'!K83,"excluído*"),"")</f>
        <v/>
      </c>
      <c r="L210" s="204" t="str">
        <f>IF('DADOS e Estimativa_old'!L83&gt;0,IF(AND('DADOS e Estimativa_old'!$Z83&lt;='DADOS e Estimativa_old'!L83,'DADOS e Estimativa_old'!L83&lt;='DADOS e Estimativa_old'!$AA83),'DADOS e Estimativa_old'!L83,"excluído*"),"")</f>
        <v/>
      </c>
      <c r="M210" s="204" t="str">
        <f>IF('DADOS e Estimativa_old'!M83&gt;0,IF(AND('DADOS e Estimativa_old'!$Z83&lt;='DADOS e Estimativa_old'!M83,'DADOS e Estimativa_old'!M83&lt;='DADOS e Estimativa_old'!$AA83),'DADOS e Estimativa_old'!M83,"excluído*"),"")</f>
        <v/>
      </c>
      <c r="N210" s="204" t="str">
        <f>IF('DADOS e Estimativa_old'!N83&gt;0,IF(AND('DADOS e Estimativa_old'!$Z83&lt;='DADOS e Estimativa_old'!N83,'DADOS e Estimativa_old'!N83&lt;='DADOS e Estimativa_old'!$AA83),'DADOS e Estimativa_old'!N83,"excluído*"),"")</f>
        <v/>
      </c>
      <c r="O210" s="204" t="str">
        <f>IF('DADOS e Estimativa_old'!O83&gt;0,IF(AND('DADOS e Estimativa_old'!$Z83&lt;='DADOS e Estimativa_old'!O83,'DADOS e Estimativa_old'!O83&lt;='DADOS e Estimativa_old'!$AA83),'DADOS e Estimativa_old'!O83,"excluído*"),"")</f>
        <v/>
      </c>
      <c r="P210" s="204" t="str">
        <f>IF('DADOS e Estimativa_old'!P83&gt;0,IF(AND('DADOS e Estimativa_old'!$Z83&lt;='DADOS e Estimativa_old'!P83,'DADOS e Estimativa_old'!P83&lt;='DADOS e Estimativa_old'!$AA83),'DADOS e Estimativa_old'!P83,"excluído*"),"")</f>
        <v/>
      </c>
      <c r="Q210" s="204" t="str">
        <f>IF('DADOS e Estimativa_old'!Q83&gt;0,IF(AND('DADOS e Estimativa_old'!$Z83&lt;='DADOS e Estimativa_old'!Q83,'DADOS e Estimativa_old'!Q83&lt;='DADOS e Estimativa_old'!$AA83),'DADOS e Estimativa_old'!Q83,"excluído*"),"")</f>
        <v/>
      </c>
      <c r="R210" s="204" t="str">
        <f>IF('DADOS e Estimativa_old'!R83&gt;0,IF(AND('DADOS e Estimativa_old'!$Z83&lt;='DADOS e Estimativa_old'!R83,'DADOS e Estimativa_old'!R83&lt;='DADOS e Estimativa_old'!$AA83),'DADOS e Estimativa_old'!R83,"excluído*"),"")</f>
        <v/>
      </c>
      <c r="S210" s="204" t="str">
        <f>IF('DADOS e Estimativa_old'!S83&gt;0,IF(AND('DADOS e Estimativa_old'!$Z83&lt;='DADOS e Estimativa_old'!S83,'DADOS e Estimativa_old'!S83&lt;='DADOS e Estimativa_old'!$AA83),'DADOS e Estimativa_old'!S83,"excluído*"),"")</f>
        <v/>
      </c>
      <c r="T210" s="204" t="str">
        <f>IF('DADOS e Estimativa_old'!T83&gt;0,IF(AND('DADOS e Estimativa_old'!$Z83&lt;='DADOS e Estimativa_old'!T83,'DADOS e Estimativa_old'!T83&lt;='DADOS e Estimativa_old'!$AA83),'DADOS e Estimativa_old'!T83,"excluído*"),"")</f>
        <v/>
      </c>
      <c r="U210" s="204" t="str">
        <f>IF('DADOS e Estimativa_old'!U83&gt;0,IF(AND('DADOS e Estimativa_old'!$Z83&lt;='DADOS e Estimativa_old'!U83,'DADOS e Estimativa_old'!U83&lt;='DADOS e Estimativa_old'!$AA83),'DADOS e Estimativa_old'!U83,"excluído*"),"")</f>
        <v/>
      </c>
      <c r="V210" s="204" t="str">
        <f>IF('DADOS e Estimativa_old'!V83&gt;0,IF(AND('DADOS e Estimativa_old'!$Z83&lt;='DADOS e Estimativa_old'!V83,'DADOS e Estimativa_old'!V83&lt;='DADOS e Estimativa_old'!$AA83),'DADOS e Estimativa_old'!V83,"excluído*"),"")</f>
        <v/>
      </c>
      <c r="W210" s="205" t="str">
        <f>IF('DADOS e Estimativa_old'!W83&gt;0,IF(AND('DADOS e Estimativa_old'!$Z83&lt;='DADOS e Estimativa_old'!W83,'DADOS e Estimativa_old'!W83&lt;='DADOS e Estimativa_old'!$AA83),'DADOS e Estimativa_old'!W83,"excluído*"),"")</f>
        <v/>
      </c>
      <c r="X210" s="166">
        <f t="shared" si="46"/>
        <v>2391.32</v>
      </c>
      <c r="Y210" s="167"/>
      <c r="Z210" s="206">
        <f t="shared" si="47"/>
        <v>4782.64</v>
      </c>
      <c r="AA210" s="207"/>
      <c r="AB210" s="169">
        <v>3233.01</v>
      </c>
      <c r="AC210" s="54">
        <f t="shared" si="48"/>
        <v>-0.2603425291</v>
      </c>
      <c r="AD210" s="170">
        <v>5.0</v>
      </c>
    </row>
    <row r="211" ht="18.75" customHeight="1">
      <c r="A211" s="182"/>
      <c r="B211" s="85" t="str">
        <f>B84</f>
        <v>Circunscrição VI</v>
      </c>
      <c r="C211" s="86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148"/>
      <c r="Y211" s="148"/>
      <c r="Z211" s="148"/>
      <c r="AA211" s="149"/>
      <c r="AC211" s="70"/>
    </row>
    <row r="212">
      <c r="A212" s="183" t="str">
        <f>IF('DADOS e Estimativa_old'!A85="","",'DADOS e Estimativa_old'!A85)</f>
        <v>6-73</v>
      </c>
      <c r="B212" s="184" t="str">
        <f>IF('DADOS e Estimativa_old'!B85="","",'DADOS e Estimativa_old'!B85)</f>
        <v>Split Hi-Wall 12.000 BTU's</v>
      </c>
      <c r="C212" s="185">
        <f>IF('DADOS e Estimativa_old'!C85="","",'DADOS e Estimativa_old'!C85)</f>
        <v>2</v>
      </c>
      <c r="D212" s="185" t="str">
        <f>IF('DADOS e Estimativa_old'!D85="","",'DADOS e Estimativa_old'!D85)</f>
        <v>unid.</v>
      </c>
      <c r="E212" s="186">
        <f>IF('DADOS e Estimativa_old'!E85&gt;0,IF(AND('DADOS e Estimativa_old'!$Z85&lt;='DADOS e Estimativa_old'!E85,'DADOS e Estimativa_old'!E85&lt;='DADOS e Estimativa_old'!$AA85),'DADOS e Estimativa_old'!E85,"excluído*"),"")</f>
        <v>1846.05</v>
      </c>
      <c r="F212" s="186" t="str">
        <f>IF('DADOS e Estimativa_old'!F85&gt;0,IF(AND('DADOS e Estimativa_old'!$Z85&lt;='DADOS e Estimativa_old'!F85,'DADOS e Estimativa_old'!F85&lt;='DADOS e Estimativa_old'!$AA85),'DADOS e Estimativa_old'!F85,"excluído*"),"")</f>
        <v>excluído*</v>
      </c>
      <c r="G212" s="186">
        <f>IF('DADOS e Estimativa_old'!G85&gt;0,IF(AND('DADOS e Estimativa_old'!$Z85&lt;='DADOS e Estimativa_old'!G85,'DADOS e Estimativa_old'!G85&lt;='DADOS e Estimativa_old'!$AA85),'DADOS e Estimativa_old'!G85,"excluído*"),"")</f>
        <v>1875</v>
      </c>
      <c r="H212" s="186">
        <f>IF('DADOS e Estimativa_old'!H85&gt;0,IF(AND('DADOS e Estimativa_old'!$Z85&lt;='DADOS e Estimativa_old'!H85,'DADOS e Estimativa_old'!H85&lt;='DADOS e Estimativa_old'!$AA85),'DADOS e Estimativa_old'!H85,"excluído*"),"")</f>
        <v>1729</v>
      </c>
      <c r="I212" s="186" t="str">
        <f>IF('DADOS e Estimativa_old'!I85&gt;0,IF(AND('DADOS e Estimativa_old'!$Z85&lt;='DADOS e Estimativa_old'!I85,'DADOS e Estimativa_old'!I85&lt;='DADOS e Estimativa_old'!$AA85),'DADOS e Estimativa_old'!I85,"excluído*"),"")</f>
        <v/>
      </c>
      <c r="J212" s="186">
        <f>IF('DADOS e Estimativa_old'!J85&gt;0,IF(AND('DADOS e Estimativa_old'!$Z85&lt;='DADOS e Estimativa_old'!J85,'DADOS e Estimativa_old'!J85&lt;='DADOS e Estimativa_old'!$AA85),'DADOS e Estimativa_old'!J85,"excluído*"),"")</f>
        <v>1750</v>
      </c>
      <c r="K212" s="186">
        <f>IF('DADOS e Estimativa_old'!K85&gt;0,IF(AND('DADOS e Estimativa_old'!$Z85&lt;='DADOS e Estimativa_old'!K85,'DADOS e Estimativa_old'!K85&lt;='DADOS e Estimativa_old'!$AA85),'DADOS e Estimativa_old'!K85,"excluído*"),"")</f>
        <v>1541.5</v>
      </c>
      <c r="L212" s="186" t="str">
        <f>IF('DADOS e Estimativa_old'!L85&gt;0,IF(AND('DADOS e Estimativa_old'!$Z85&lt;='DADOS e Estimativa_old'!L85,'DADOS e Estimativa_old'!L85&lt;='DADOS e Estimativa_old'!$AA85),'DADOS e Estimativa_old'!L85,"excluído*"),"")</f>
        <v/>
      </c>
      <c r="M212" s="186" t="str">
        <f>IF('DADOS e Estimativa_old'!M85&gt;0,IF(AND('DADOS e Estimativa_old'!$Z85&lt;='DADOS e Estimativa_old'!M85,'DADOS e Estimativa_old'!M85&lt;='DADOS e Estimativa_old'!$AA85),'DADOS e Estimativa_old'!M85,"excluído*"),"")</f>
        <v/>
      </c>
      <c r="N212" s="186" t="str">
        <f>IF('DADOS e Estimativa_old'!N85&gt;0,IF(AND('DADOS e Estimativa_old'!$Z85&lt;='DADOS e Estimativa_old'!N85,'DADOS e Estimativa_old'!N85&lt;='DADOS e Estimativa_old'!$AA85),'DADOS e Estimativa_old'!N85,"excluído*"),"")</f>
        <v/>
      </c>
      <c r="O212" s="186" t="str">
        <f>IF('DADOS e Estimativa_old'!O85&gt;0,IF(AND('DADOS e Estimativa_old'!$Z85&lt;='DADOS e Estimativa_old'!O85,'DADOS e Estimativa_old'!O85&lt;='DADOS e Estimativa_old'!$AA85),'DADOS e Estimativa_old'!O85,"excluído*"),"")</f>
        <v/>
      </c>
      <c r="P212" s="186" t="str">
        <f>IF('DADOS e Estimativa_old'!P85&gt;0,IF(AND('DADOS e Estimativa_old'!$Z85&lt;='DADOS e Estimativa_old'!P85,'DADOS e Estimativa_old'!P85&lt;='DADOS e Estimativa_old'!$AA85),'DADOS e Estimativa_old'!P85,"excluído*"),"")</f>
        <v/>
      </c>
      <c r="Q212" s="186" t="str">
        <f>IF('DADOS e Estimativa_old'!Q85&gt;0,IF(AND('DADOS e Estimativa_old'!$Z85&lt;='DADOS e Estimativa_old'!Q85,'DADOS e Estimativa_old'!Q85&lt;='DADOS e Estimativa_old'!$AA85),'DADOS e Estimativa_old'!Q85,"excluído*"),"")</f>
        <v/>
      </c>
      <c r="R212" s="186" t="str">
        <f>IF('DADOS e Estimativa_old'!R85&gt;0,IF(AND('DADOS e Estimativa_old'!$Z85&lt;='DADOS e Estimativa_old'!R85,'DADOS e Estimativa_old'!R85&lt;='DADOS e Estimativa_old'!$AA85),'DADOS e Estimativa_old'!R85,"excluído*"),"")</f>
        <v/>
      </c>
      <c r="S212" s="186" t="str">
        <f>IF('DADOS e Estimativa_old'!S85&gt;0,IF(AND('DADOS e Estimativa_old'!$Z85&lt;='DADOS e Estimativa_old'!S85,'DADOS e Estimativa_old'!S85&lt;='DADOS e Estimativa_old'!$AA85),'DADOS e Estimativa_old'!S85,"excluído*"),"")</f>
        <v/>
      </c>
      <c r="T212" s="186" t="str">
        <f>IF('DADOS e Estimativa_old'!T85&gt;0,IF(AND('DADOS e Estimativa_old'!$Z85&lt;='DADOS e Estimativa_old'!T85,'DADOS e Estimativa_old'!T85&lt;='DADOS e Estimativa_old'!$AA85),'DADOS e Estimativa_old'!T85,"excluído*"),"")</f>
        <v/>
      </c>
      <c r="U212" s="186" t="str">
        <f>IF('DADOS e Estimativa_old'!U85&gt;0,IF(AND('DADOS e Estimativa_old'!$Z85&lt;='DADOS e Estimativa_old'!U85,'DADOS e Estimativa_old'!U85&lt;='DADOS e Estimativa_old'!$AA85),'DADOS e Estimativa_old'!U85,"excluído*"),"")</f>
        <v/>
      </c>
      <c r="V212" s="186" t="str">
        <f>IF('DADOS e Estimativa_old'!V85&gt;0,IF(AND('DADOS e Estimativa_old'!$Z85&lt;='DADOS e Estimativa_old'!V85,'DADOS e Estimativa_old'!V85&lt;='DADOS e Estimativa_old'!$AA85),'DADOS e Estimativa_old'!V85,"excluído*"),"")</f>
        <v/>
      </c>
      <c r="W212" s="187" t="str">
        <f>IF('DADOS e Estimativa_old'!W85&gt;0,IF(AND('DADOS e Estimativa_old'!$Z85&lt;='DADOS e Estimativa_old'!W85,'DADOS e Estimativa_old'!W85&lt;='DADOS e Estimativa_old'!$AA85),'DADOS e Estimativa_old'!W85,"excluído*"),"")</f>
        <v/>
      </c>
      <c r="X212" s="156">
        <f t="shared" ref="X212:X225" si="49">IF(SUM(E212:M212)&gt;0,ROUND(AVERAGE(E212:M212),2),"")</f>
        <v>1748.31</v>
      </c>
      <c r="Y212" s="157"/>
      <c r="Z212" s="188">
        <f t="shared" ref="Z212:Z225" si="50">IF(X212&lt;&gt;"",X212*C212,"")</f>
        <v>3496.62</v>
      </c>
      <c r="AA212" s="157"/>
      <c r="AB212" s="169">
        <v>1835.98</v>
      </c>
      <c r="AC212" s="54">
        <f t="shared" ref="AC212:AC225" si="51">X212/AB212-1</f>
        <v>-0.04775106483</v>
      </c>
      <c r="AD212" s="170">
        <v>6.0</v>
      </c>
    </row>
    <row r="213">
      <c r="A213" s="189" t="str">
        <f>IF('DADOS e Estimativa_old'!A86="","",'DADOS e Estimativa_old'!A86)</f>
        <v>6-74</v>
      </c>
      <c r="B213" s="190" t="str">
        <f>IF('DADOS e Estimativa_old'!B86="","",'DADOS e Estimativa_old'!B86)</f>
        <v>Instalação item 73</v>
      </c>
      <c r="C213" s="191">
        <f>IF('DADOS e Estimativa_old'!C86="","",'DADOS e Estimativa_old'!C86)</f>
        <v>2</v>
      </c>
      <c r="D213" s="191" t="str">
        <f>IF('DADOS e Estimativa_old'!D86="","",'DADOS e Estimativa_old'!D86)</f>
        <v>unid.</v>
      </c>
      <c r="E213" s="192">
        <f>IF('DADOS e Estimativa_old'!E86&gt;0,IF(AND('DADOS e Estimativa_old'!$Z86&lt;='DADOS e Estimativa_old'!E86,'DADOS e Estimativa_old'!E86&lt;='DADOS e Estimativa_old'!$AA86),'DADOS e Estimativa_old'!E86,"excluído*"),"")</f>
        <v>2427.17</v>
      </c>
      <c r="F213" s="192" t="str">
        <f>IF('DADOS e Estimativa_old'!F86&gt;0,IF(AND('DADOS e Estimativa_old'!$Z86&lt;='DADOS e Estimativa_old'!F86,'DADOS e Estimativa_old'!F86&lt;='DADOS e Estimativa_old'!$AA86),'DADOS e Estimativa_old'!F86,"excluído*"),"")</f>
        <v>excluído*</v>
      </c>
      <c r="G213" s="192" t="str">
        <f>IF('DADOS e Estimativa_old'!G86&gt;0,IF(AND('DADOS e Estimativa_old'!$Z86&lt;='DADOS e Estimativa_old'!G86,'DADOS e Estimativa_old'!G86&lt;='DADOS e Estimativa_old'!$AA86),'DADOS e Estimativa_old'!G86,"excluído*"),"")</f>
        <v/>
      </c>
      <c r="H213" s="192" t="str">
        <f>IF('DADOS e Estimativa_old'!H86&gt;0,IF(AND('DADOS e Estimativa_old'!$Z86&lt;='DADOS e Estimativa_old'!H86,'DADOS e Estimativa_old'!H86&lt;='DADOS e Estimativa_old'!$AA86),'DADOS e Estimativa_old'!H86,"excluído*"),"")</f>
        <v/>
      </c>
      <c r="I213" s="192" t="str">
        <f>IF('DADOS e Estimativa_old'!I86&gt;0,IF(AND('DADOS e Estimativa_old'!$Z86&lt;='DADOS e Estimativa_old'!I86,'DADOS e Estimativa_old'!I86&lt;='DADOS e Estimativa_old'!$AA86),'DADOS e Estimativa_old'!I86,"excluído*"),"")</f>
        <v/>
      </c>
      <c r="J213" s="192">
        <f>IF('DADOS e Estimativa_old'!J86&gt;0,IF(AND('DADOS e Estimativa_old'!$Z86&lt;='DADOS e Estimativa_old'!J86,'DADOS e Estimativa_old'!J86&lt;='DADOS e Estimativa_old'!$AA86),'DADOS e Estimativa_old'!J86,"excluído*"),"")</f>
        <v>640</v>
      </c>
      <c r="K213" s="192">
        <f>IF('DADOS e Estimativa_old'!K86&gt;0,IF(AND('DADOS e Estimativa_old'!$Z86&lt;='DADOS e Estimativa_old'!K86,'DADOS e Estimativa_old'!K86&lt;='DADOS e Estimativa_old'!$AA86),'DADOS e Estimativa_old'!K86,"excluído*"),"")</f>
        <v>835</v>
      </c>
      <c r="L213" s="192" t="str">
        <f>IF('DADOS e Estimativa_old'!L86&gt;0,IF(AND('DADOS e Estimativa_old'!$Z86&lt;='DADOS e Estimativa_old'!L86,'DADOS e Estimativa_old'!L86&lt;='DADOS e Estimativa_old'!$AA86),'DADOS e Estimativa_old'!L86,"excluído*"),"")</f>
        <v/>
      </c>
      <c r="M213" s="192" t="str">
        <f>IF('DADOS e Estimativa_old'!M86&gt;0,IF(AND('DADOS e Estimativa_old'!$Z86&lt;='DADOS e Estimativa_old'!M86,'DADOS e Estimativa_old'!M86&lt;='DADOS e Estimativa_old'!$AA86),'DADOS e Estimativa_old'!M86,"excluído*"),"")</f>
        <v/>
      </c>
      <c r="N213" s="192" t="str">
        <f>IF('DADOS e Estimativa_old'!N86&gt;0,IF(AND('DADOS e Estimativa_old'!$Z86&lt;='DADOS e Estimativa_old'!N86,'DADOS e Estimativa_old'!N86&lt;='DADOS e Estimativa_old'!$AA86),'DADOS e Estimativa_old'!N86,"excluído*"),"")</f>
        <v/>
      </c>
      <c r="O213" s="192" t="str">
        <f>IF('DADOS e Estimativa_old'!O86&gt;0,IF(AND('DADOS e Estimativa_old'!$Z86&lt;='DADOS e Estimativa_old'!O86,'DADOS e Estimativa_old'!O86&lt;='DADOS e Estimativa_old'!$AA86),'DADOS e Estimativa_old'!O86,"excluído*"),"")</f>
        <v/>
      </c>
      <c r="P213" s="192" t="str">
        <f>IF('DADOS e Estimativa_old'!P86&gt;0,IF(AND('DADOS e Estimativa_old'!$Z86&lt;='DADOS e Estimativa_old'!P86,'DADOS e Estimativa_old'!P86&lt;='DADOS e Estimativa_old'!$AA86),'DADOS e Estimativa_old'!P86,"excluído*"),"")</f>
        <v/>
      </c>
      <c r="Q213" s="192" t="str">
        <f>IF('DADOS e Estimativa_old'!Q86&gt;0,IF(AND('DADOS e Estimativa_old'!$Z86&lt;='DADOS e Estimativa_old'!Q86,'DADOS e Estimativa_old'!Q86&lt;='DADOS e Estimativa_old'!$AA86),'DADOS e Estimativa_old'!Q86,"excluído*"),"")</f>
        <v/>
      </c>
      <c r="R213" s="192" t="str">
        <f>IF('DADOS e Estimativa_old'!R86&gt;0,IF(AND('DADOS e Estimativa_old'!$Z86&lt;='DADOS e Estimativa_old'!R86,'DADOS e Estimativa_old'!R86&lt;='DADOS e Estimativa_old'!$AA86),'DADOS e Estimativa_old'!R86,"excluído*"),"")</f>
        <v/>
      </c>
      <c r="S213" s="192" t="str">
        <f>IF('DADOS e Estimativa_old'!S86&gt;0,IF(AND('DADOS e Estimativa_old'!$Z86&lt;='DADOS e Estimativa_old'!S86,'DADOS e Estimativa_old'!S86&lt;='DADOS e Estimativa_old'!$AA86),'DADOS e Estimativa_old'!S86,"excluído*"),"")</f>
        <v/>
      </c>
      <c r="T213" s="192" t="str">
        <f>IF('DADOS e Estimativa_old'!T86&gt;0,IF(AND('DADOS e Estimativa_old'!$Z86&lt;='DADOS e Estimativa_old'!T86,'DADOS e Estimativa_old'!T86&lt;='DADOS e Estimativa_old'!$AA86),'DADOS e Estimativa_old'!T86,"excluído*"),"")</f>
        <v/>
      </c>
      <c r="U213" s="192" t="str">
        <f>IF('DADOS e Estimativa_old'!U86&gt;0,IF(AND('DADOS e Estimativa_old'!$Z86&lt;='DADOS e Estimativa_old'!U86,'DADOS e Estimativa_old'!U86&lt;='DADOS e Estimativa_old'!$AA86),'DADOS e Estimativa_old'!U86,"excluído*"),"")</f>
        <v/>
      </c>
      <c r="V213" s="192" t="str">
        <f>IF('DADOS e Estimativa_old'!V86&gt;0,IF(AND('DADOS e Estimativa_old'!$Z86&lt;='DADOS e Estimativa_old'!V86,'DADOS e Estimativa_old'!V86&lt;='DADOS e Estimativa_old'!$AA86),'DADOS e Estimativa_old'!V86,"excluído*"),"")</f>
        <v/>
      </c>
      <c r="W213" s="208" t="str">
        <f>IF('DADOS e Estimativa_old'!W86&gt;0,IF(AND('DADOS e Estimativa_old'!$Z86&lt;='DADOS e Estimativa_old'!W86,'DADOS e Estimativa_old'!W86&lt;='DADOS e Estimativa_old'!$AA86),'DADOS e Estimativa_old'!W86,"excluído*"),"")</f>
        <v/>
      </c>
      <c r="X213" s="166">
        <f t="shared" si="49"/>
        <v>1300.72</v>
      </c>
      <c r="Y213" s="167"/>
      <c r="Z213" s="209">
        <f t="shared" si="50"/>
        <v>2601.44</v>
      </c>
      <c r="AA213" s="167"/>
      <c r="AB213" s="169">
        <v>596.86</v>
      </c>
      <c r="AC213" s="54">
        <f t="shared" si="51"/>
        <v>1.179271521</v>
      </c>
      <c r="AD213" s="170">
        <v>6.0</v>
      </c>
    </row>
    <row r="214">
      <c r="A214" s="195" t="str">
        <f>IF('DADOS e Estimativa_old'!A87="","",'DADOS e Estimativa_old'!A87)</f>
        <v>6-75</v>
      </c>
      <c r="B214" s="196" t="str">
        <f>IF('DADOS e Estimativa_old'!B87="","",'DADOS e Estimativa_old'!B87)</f>
        <v>Split Hi-Wall 18.000 BTU's</v>
      </c>
      <c r="C214" s="197">
        <f>IF('DADOS e Estimativa_old'!C87="","",'DADOS e Estimativa_old'!C87)</f>
        <v>3</v>
      </c>
      <c r="D214" s="197" t="str">
        <f>IF('DADOS e Estimativa_old'!D87="","",'DADOS e Estimativa_old'!D87)</f>
        <v>unid.</v>
      </c>
      <c r="E214" s="198">
        <f>IF('DADOS e Estimativa_old'!E87&gt;0,IF(AND('DADOS e Estimativa_old'!$Z87&lt;='DADOS e Estimativa_old'!E87,'DADOS e Estimativa_old'!E87&lt;='DADOS e Estimativa_old'!$AA87),'DADOS e Estimativa_old'!E87,"excluído*"),"")</f>
        <v>2136.55</v>
      </c>
      <c r="F214" s="198" t="str">
        <f>IF('DADOS e Estimativa_old'!F87&gt;0,IF(AND('DADOS e Estimativa_old'!$Z87&lt;='DADOS e Estimativa_old'!F87,'DADOS e Estimativa_old'!F87&lt;='DADOS e Estimativa_old'!$AA87),'DADOS e Estimativa_old'!F87,"excluído*"),"")</f>
        <v>excluído*</v>
      </c>
      <c r="G214" s="198">
        <f>IF('DADOS e Estimativa_old'!G87&gt;0,IF(AND('DADOS e Estimativa_old'!$Z87&lt;='DADOS e Estimativa_old'!G87,'DADOS e Estimativa_old'!G87&lt;='DADOS e Estimativa_old'!$AA87),'DADOS e Estimativa_old'!G87,"excluído*"),"")</f>
        <v>2890</v>
      </c>
      <c r="H214" s="198">
        <f>IF('DADOS e Estimativa_old'!H87&gt;0,IF(AND('DADOS e Estimativa_old'!$Z87&lt;='DADOS e Estimativa_old'!H87,'DADOS e Estimativa_old'!H87&lt;='DADOS e Estimativa_old'!$AA87),'DADOS e Estimativa_old'!H87,"excluído*"),"")</f>
        <v>2989</v>
      </c>
      <c r="I214" s="198" t="str">
        <f>IF('DADOS e Estimativa_old'!I87&gt;0,IF(AND('DADOS e Estimativa_old'!$Z87&lt;='DADOS e Estimativa_old'!I87,'DADOS e Estimativa_old'!I87&lt;='DADOS e Estimativa_old'!$AA87),'DADOS e Estimativa_old'!I87,"excluído*"),"")</f>
        <v/>
      </c>
      <c r="J214" s="198">
        <f>IF('DADOS e Estimativa_old'!J87&gt;0,IF(AND('DADOS e Estimativa_old'!$Z87&lt;='DADOS e Estimativa_old'!J87,'DADOS e Estimativa_old'!J87&lt;='DADOS e Estimativa_old'!$AA87),'DADOS e Estimativa_old'!J87,"excluído*"),"")</f>
        <v>2457.11</v>
      </c>
      <c r="K214" s="198">
        <f>IF('DADOS e Estimativa_old'!K87&gt;0,IF(AND('DADOS e Estimativa_old'!$Z87&lt;='DADOS e Estimativa_old'!K87,'DADOS e Estimativa_old'!K87&lt;='DADOS e Estimativa_old'!$AA87),'DADOS e Estimativa_old'!K87,"excluído*"),"")</f>
        <v>2320</v>
      </c>
      <c r="L214" s="198" t="str">
        <f>IF('DADOS e Estimativa_old'!L87&gt;0,IF(AND('DADOS e Estimativa_old'!$Z87&lt;='DADOS e Estimativa_old'!L87,'DADOS e Estimativa_old'!L87&lt;='DADOS e Estimativa_old'!$AA87),'DADOS e Estimativa_old'!L87,"excluído*"),"")</f>
        <v/>
      </c>
      <c r="M214" s="198" t="str">
        <f>IF('DADOS e Estimativa_old'!M87&gt;0,IF(AND('DADOS e Estimativa_old'!$Z87&lt;='DADOS e Estimativa_old'!M87,'DADOS e Estimativa_old'!M87&lt;='DADOS e Estimativa_old'!$AA87),'DADOS e Estimativa_old'!M87,"excluído*"),"")</f>
        <v/>
      </c>
      <c r="N214" s="198" t="str">
        <f>IF('DADOS e Estimativa_old'!N87&gt;0,IF(AND('DADOS e Estimativa_old'!$Z87&lt;='DADOS e Estimativa_old'!N87,'DADOS e Estimativa_old'!N87&lt;='DADOS e Estimativa_old'!$AA87),'DADOS e Estimativa_old'!N87,"excluído*"),"")</f>
        <v/>
      </c>
      <c r="O214" s="198" t="str">
        <f>IF('DADOS e Estimativa_old'!O87&gt;0,IF(AND('DADOS e Estimativa_old'!$Z87&lt;='DADOS e Estimativa_old'!O87,'DADOS e Estimativa_old'!O87&lt;='DADOS e Estimativa_old'!$AA87),'DADOS e Estimativa_old'!O87,"excluído*"),"")</f>
        <v/>
      </c>
      <c r="P214" s="198" t="str">
        <f>IF('DADOS e Estimativa_old'!P87&gt;0,IF(AND('DADOS e Estimativa_old'!$Z87&lt;='DADOS e Estimativa_old'!P87,'DADOS e Estimativa_old'!P87&lt;='DADOS e Estimativa_old'!$AA87),'DADOS e Estimativa_old'!P87,"excluído*"),"")</f>
        <v/>
      </c>
      <c r="Q214" s="198" t="str">
        <f>IF('DADOS e Estimativa_old'!Q87&gt;0,IF(AND('DADOS e Estimativa_old'!$Z87&lt;='DADOS e Estimativa_old'!Q87,'DADOS e Estimativa_old'!Q87&lt;='DADOS e Estimativa_old'!$AA87),'DADOS e Estimativa_old'!Q87,"excluído*"),"")</f>
        <v/>
      </c>
      <c r="R214" s="198" t="str">
        <f>IF('DADOS e Estimativa_old'!R87&gt;0,IF(AND('DADOS e Estimativa_old'!$Z87&lt;='DADOS e Estimativa_old'!R87,'DADOS e Estimativa_old'!R87&lt;='DADOS e Estimativa_old'!$AA87),'DADOS e Estimativa_old'!R87,"excluído*"),"")</f>
        <v/>
      </c>
      <c r="S214" s="198" t="str">
        <f>IF('DADOS e Estimativa_old'!S87&gt;0,IF(AND('DADOS e Estimativa_old'!$Z87&lt;='DADOS e Estimativa_old'!S87,'DADOS e Estimativa_old'!S87&lt;='DADOS e Estimativa_old'!$AA87),'DADOS e Estimativa_old'!S87,"excluído*"),"")</f>
        <v/>
      </c>
      <c r="T214" s="198" t="str">
        <f>IF('DADOS e Estimativa_old'!T87&gt;0,IF(AND('DADOS e Estimativa_old'!$Z87&lt;='DADOS e Estimativa_old'!T87,'DADOS e Estimativa_old'!T87&lt;='DADOS e Estimativa_old'!$AA87),'DADOS e Estimativa_old'!T87,"excluído*"),"")</f>
        <v/>
      </c>
      <c r="U214" s="198" t="str">
        <f>IF('DADOS e Estimativa_old'!U87&gt;0,IF(AND('DADOS e Estimativa_old'!$Z87&lt;='DADOS e Estimativa_old'!U87,'DADOS e Estimativa_old'!U87&lt;='DADOS e Estimativa_old'!$AA87),'DADOS e Estimativa_old'!U87,"excluído*"),"")</f>
        <v/>
      </c>
      <c r="V214" s="198" t="str">
        <f>IF('DADOS e Estimativa_old'!V87&gt;0,IF(AND('DADOS e Estimativa_old'!$Z87&lt;='DADOS e Estimativa_old'!V87,'DADOS e Estimativa_old'!V87&lt;='DADOS e Estimativa_old'!$AA87),'DADOS e Estimativa_old'!V87,"excluído*"),"")</f>
        <v/>
      </c>
      <c r="W214" s="199" t="str">
        <f>IF('DADOS e Estimativa_old'!W87&gt;0,IF(AND('DADOS e Estimativa_old'!$Z87&lt;='DADOS e Estimativa_old'!W87,'DADOS e Estimativa_old'!W87&lt;='DADOS e Estimativa_old'!$AA87),'DADOS e Estimativa_old'!W87,"excluído*"),"")</f>
        <v/>
      </c>
      <c r="X214" s="177">
        <f t="shared" si="49"/>
        <v>2558.53</v>
      </c>
      <c r="Y214" s="167"/>
      <c r="Z214" s="210">
        <f t="shared" si="50"/>
        <v>7675.59</v>
      </c>
      <c r="AA214" s="142"/>
      <c r="AB214" s="169">
        <v>2435.31</v>
      </c>
      <c r="AC214" s="54">
        <f t="shared" si="51"/>
        <v>0.05059725456</v>
      </c>
      <c r="AD214" s="170">
        <v>6.0</v>
      </c>
    </row>
    <row r="215">
      <c r="A215" s="195" t="str">
        <f>IF('DADOS e Estimativa_old'!A88="","",'DADOS e Estimativa_old'!A88)</f>
        <v>6-76</v>
      </c>
      <c r="B215" s="196" t="str">
        <f>IF('DADOS e Estimativa_old'!B88="","",'DADOS e Estimativa_old'!B88)</f>
        <v>Instalação item 75</v>
      </c>
      <c r="C215" s="197">
        <f>IF('DADOS e Estimativa_old'!C88="","",'DADOS e Estimativa_old'!C88)</f>
        <v>3</v>
      </c>
      <c r="D215" s="197" t="str">
        <f>IF('DADOS e Estimativa_old'!D88="","",'DADOS e Estimativa_old'!D88)</f>
        <v>unid.</v>
      </c>
      <c r="E215" s="198">
        <f>IF('DADOS e Estimativa_old'!E88&gt;0,IF(AND('DADOS e Estimativa_old'!$Z88&lt;='DADOS e Estimativa_old'!E88,'DADOS e Estimativa_old'!E88&lt;='DADOS e Estimativa_old'!$AA88),'DADOS e Estimativa_old'!E88,"excluído*"),"")</f>
        <v>2427.17</v>
      </c>
      <c r="F215" s="198" t="str">
        <f>IF('DADOS e Estimativa_old'!F88&gt;0,IF(AND('DADOS e Estimativa_old'!$Z88&lt;='DADOS e Estimativa_old'!F88,'DADOS e Estimativa_old'!F88&lt;='DADOS e Estimativa_old'!$AA88),'DADOS e Estimativa_old'!F88,"excluído*"),"")</f>
        <v>excluído*</v>
      </c>
      <c r="G215" s="198" t="str">
        <f>IF('DADOS e Estimativa_old'!G88&gt;0,IF(AND('DADOS e Estimativa_old'!$Z88&lt;='DADOS e Estimativa_old'!G88,'DADOS e Estimativa_old'!G88&lt;='DADOS e Estimativa_old'!$AA88),'DADOS e Estimativa_old'!G88,"excluído*"),"")</f>
        <v/>
      </c>
      <c r="H215" s="198" t="str">
        <f>IF('DADOS e Estimativa_old'!H88&gt;0,IF(AND('DADOS e Estimativa_old'!$Z88&lt;='DADOS e Estimativa_old'!H88,'DADOS e Estimativa_old'!H88&lt;='DADOS e Estimativa_old'!$AA88),'DADOS e Estimativa_old'!H88,"excluído*"),"")</f>
        <v/>
      </c>
      <c r="I215" s="198" t="str">
        <f>IF('DADOS e Estimativa_old'!I88&gt;0,IF(AND('DADOS e Estimativa_old'!$Z88&lt;='DADOS e Estimativa_old'!I88,'DADOS e Estimativa_old'!I88&lt;='DADOS e Estimativa_old'!$AA88),'DADOS e Estimativa_old'!I88,"excluído*"),"")</f>
        <v/>
      </c>
      <c r="J215" s="198">
        <f>IF('DADOS e Estimativa_old'!J88&gt;0,IF(AND('DADOS e Estimativa_old'!$Z88&lt;='DADOS e Estimativa_old'!J88,'DADOS e Estimativa_old'!J88&lt;='DADOS e Estimativa_old'!$AA88),'DADOS e Estimativa_old'!J88,"excluído*"),"")</f>
        <v>750</v>
      </c>
      <c r="K215" s="198">
        <f>IF('DADOS e Estimativa_old'!K88&gt;0,IF(AND('DADOS e Estimativa_old'!$Z88&lt;='DADOS e Estimativa_old'!K88,'DADOS e Estimativa_old'!K88&lt;='DADOS e Estimativa_old'!$AA88),'DADOS e Estimativa_old'!K88,"excluído*"),"")</f>
        <v>835</v>
      </c>
      <c r="L215" s="198" t="str">
        <f>IF('DADOS e Estimativa_old'!L88&gt;0,IF(AND('DADOS e Estimativa_old'!$Z88&lt;='DADOS e Estimativa_old'!L88,'DADOS e Estimativa_old'!L88&lt;='DADOS e Estimativa_old'!$AA88),'DADOS e Estimativa_old'!L88,"excluído*"),"")</f>
        <v/>
      </c>
      <c r="M215" s="198" t="str">
        <f>IF('DADOS e Estimativa_old'!M88&gt;0,IF(AND('DADOS e Estimativa_old'!$Z88&lt;='DADOS e Estimativa_old'!M88,'DADOS e Estimativa_old'!M88&lt;='DADOS e Estimativa_old'!$AA88),'DADOS e Estimativa_old'!M88,"excluído*"),"")</f>
        <v/>
      </c>
      <c r="N215" s="198" t="str">
        <f>IF('DADOS e Estimativa_old'!N88&gt;0,IF(AND('DADOS e Estimativa_old'!$Z88&lt;='DADOS e Estimativa_old'!N88,'DADOS e Estimativa_old'!N88&lt;='DADOS e Estimativa_old'!$AA88),'DADOS e Estimativa_old'!N88,"excluído*"),"")</f>
        <v/>
      </c>
      <c r="O215" s="198" t="str">
        <f>IF('DADOS e Estimativa_old'!O88&gt;0,IF(AND('DADOS e Estimativa_old'!$Z88&lt;='DADOS e Estimativa_old'!O88,'DADOS e Estimativa_old'!O88&lt;='DADOS e Estimativa_old'!$AA88),'DADOS e Estimativa_old'!O88,"excluído*"),"")</f>
        <v/>
      </c>
      <c r="P215" s="198" t="str">
        <f>IF('DADOS e Estimativa_old'!P88&gt;0,IF(AND('DADOS e Estimativa_old'!$Z88&lt;='DADOS e Estimativa_old'!P88,'DADOS e Estimativa_old'!P88&lt;='DADOS e Estimativa_old'!$AA88),'DADOS e Estimativa_old'!P88,"excluído*"),"")</f>
        <v/>
      </c>
      <c r="Q215" s="198" t="str">
        <f>IF('DADOS e Estimativa_old'!Q88&gt;0,IF(AND('DADOS e Estimativa_old'!$Z88&lt;='DADOS e Estimativa_old'!Q88,'DADOS e Estimativa_old'!Q88&lt;='DADOS e Estimativa_old'!$AA88),'DADOS e Estimativa_old'!Q88,"excluído*"),"")</f>
        <v/>
      </c>
      <c r="R215" s="198" t="str">
        <f>IF('DADOS e Estimativa_old'!R88&gt;0,IF(AND('DADOS e Estimativa_old'!$Z88&lt;='DADOS e Estimativa_old'!R88,'DADOS e Estimativa_old'!R88&lt;='DADOS e Estimativa_old'!$AA88),'DADOS e Estimativa_old'!R88,"excluído*"),"")</f>
        <v/>
      </c>
      <c r="S215" s="198" t="str">
        <f>IF('DADOS e Estimativa_old'!S88&gt;0,IF(AND('DADOS e Estimativa_old'!$Z88&lt;='DADOS e Estimativa_old'!S88,'DADOS e Estimativa_old'!S88&lt;='DADOS e Estimativa_old'!$AA88),'DADOS e Estimativa_old'!S88,"excluído*"),"")</f>
        <v/>
      </c>
      <c r="T215" s="198" t="str">
        <f>IF('DADOS e Estimativa_old'!T88&gt;0,IF(AND('DADOS e Estimativa_old'!$Z88&lt;='DADOS e Estimativa_old'!T88,'DADOS e Estimativa_old'!T88&lt;='DADOS e Estimativa_old'!$AA88),'DADOS e Estimativa_old'!T88,"excluído*"),"")</f>
        <v/>
      </c>
      <c r="U215" s="198" t="str">
        <f>IF('DADOS e Estimativa_old'!U88&gt;0,IF(AND('DADOS e Estimativa_old'!$Z88&lt;='DADOS e Estimativa_old'!U88,'DADOS e Estimativa_old'!U88&lt;='DADOS e Estimativa_old'!$AA88),'DADOS e Estimativa_old'!U88,"excluído*"),"")</f>
        <v/>
      </c>
      <c r="V215" s="198" t="str">
        <f>IF('DADOS e Estimativa_old'!V88&gt;0,IF(AND('DADOS e Estimativa_old'!$Z88&lt;='DADOS e Estimativa_old'!V88,'DADOS e Estimativa_old'!V88&lt;='DADOS e Estimativa_old'!$AA88),'DADOS e Estimativa_old'!V88,"excluído*"),"")</f>
        <v/>
      </c>
      <c r="W215" s="199" t="str">
        <f>IF('DADOS e Estimativa_old'!W88&gt;0,IF(AND('DADOS e Estimativa_old'!$Z88&lt;='DADOS e Estimativa_old'!W88,'DADOS e Estimativa_old'!W88&lt;='DADOS e Estimativa_old'!$AA88),'DADOS e Estimativa_old'!W88,"excluído*"),"")</f>
        <v/>
      </c>
      <c r="X215" s="177">
        <f t="shared" si="49"/>
        <v>1337.39</v>
      </c>
      <c r="Y215" s="167"/>
      <c r="Z215" s="210">
        <f t="shared" si="50"/>
        <v>4012.17</v>
      </c>
      <c r="AA215" s="142"/>
      <c r="AB215" s="169">
        <v>596.86</v>
      </c>
      <c r="AC215" s="54">
        <f t="shared" si="51"/>
        <v>1.240709714</v>
      </c>
      <c r="AD215" s="170">
        <v>6.0</v>
      </c>
    </row>
    <row r="216">
      <c r="A216" s="189" t="str">
        <f>IF('DADOS e Estimativa_old'!A89="","",'DADOS e Estimativa_old'!A89)</f>
        <v>6-77</v>
      </c>
      <c r="B216" s="190" t="str">
        <f>IF('DADOS e Estimativa_old'!B89="","",'DADOS e Estimativa_old'!B89)</f>
        <v>Split Piso-Teto 22.000 a 24.000 BTU's</v>
      </c>
      <c r="C216" s="191">
        <f>IF('DADOS e Estimativa_old'!C89="","",'DADOS e Estimativa_old'!C89)</f>
        <v>4</v>
      </c>
      <c r="D216" s="191" t="str">
        <f>IF('DADOS e Estimativa_old'!D89="","",'DADOS e Estimativa_old'!D89)</f>
        <v>unid.</v>
      </c>
      <c r="E216" s="192">
        <f>IF('DADOS e Estimativa_old'!E89&gt;0,IF(AND('DADOS e Estimativa_old'!$Z89&lt;='DADOS e Estimativa_old'!E89,'DADOS e Estimativa_old'!E89&lt;='DADOS e Estimativa_old'!$AA89),'DADOS e Estimativa_old'!E89,"excluído*"),"")</f>
        <v>5685.61</v>
      </c>
      <c r="F216" s="192" t="str">
        <f>IF('DADOS e Estimativa_old'!F89&gt;0,IF(AND('DADOS e Estimativa_old'!$Z89&lt;='DADOS e Estimativa_old'!F89,'DADOS e Estimativa_old'!F89&lt;='DADOS e Estimativa_old'!$AA89),'DADOS e Estimativa_old'!F89,"excluído*"),"")</f>
        <v>excluído*</v>
      </c>
      <c r="G216" s="192">
        <f>IF('DADOS e Estimativa_old'!G89&gt;0,IF(AND('DADOS e Estimativa_old'!$Z89&lt;='DADOS e Estimativa_old'!G89,'DADOS e Estimativa_old'!G89&lt;='DADOS e Estimativa_old'!$AA89),'DADOS e Estimativa_old'!G89,"excluído*"),"")</f>
        <v>6450</v>
      </c>
      <c r="H216" s="192" t="str">
        <f>IF('DADOS e Estimativa_old'!H89&gt;0,IF(AND('DADOS e Estimativa_old'!$Z89&lt;='DADOS e Estimativa_old'!H89,'DADOS e Estimativa_old'!H89&lt;='DADOS e Estimativa_old'!$AA89),'DADOS e Estimativa_old'!H89,"excluído*"),"")</f>
        <v/>
      </c>
      <c r="I216" s="192" t="str">
        <f>IF('DADOS e Estimativa_old'!I89&gt;0,IF(AND('DADOS e Estimativa_old'!$Z89&lt;='DADOS e Estimativa_old'!I89,'DADOS e Estimativa_old'!I89&lt;='DADOS e Estimativa_old'!$AA89),'DADOS e Estimativa_old'!I89,"excluído*"),"")</f>
        <v/>
      </c>
      <c r="J216" s="192">
        <f>IF('DADOS e Estimativa_old'!J89&gt;0,IF(AND('DADOS e Estimativa_old'!$Z89&lt;='DADOS e Estimativa_old'!J89,'DADOS e Estimativa_old'!J89&lt;='DADOS e Estimativa_old'!$AA89),'DADOS e Estimativa_old'!J89,"excluído*"),"")</f>
        <v>7500</v>
      </c>
      <c r="K216" s="192" t="str">
        <f>IF('DADOS e Estimativa_old'!K89&gt;0,IF(AND('DADOS e Estimativa_old'!$Z89&lt;='DADOS e Estimativa_old'!K89,'DADOS e Estimativa_old'!K89&lt;='DADOS e Estimativa_old'!$AA89),'DADOS e Estimativa_old'!K89,"excluído*"),"")</f>
        <v>excluído*</v>
      </c>
      <c r="L216" s="192" t="str">
        <f>IF('DADOS e Estimativa_old'!L89&gt;0,IF(AND('DADOS e Estimativa_old'!$Z89&lt;='DADOS e Estimativa_old'!L89,'DADOS e Estimativa_old'!L89&lt;='DADOS e Estimativa_old'!$AA89),'DADOS e Estimativa_old'!L89,"excluído*"),"")</f>
        <v/>
      </c>
      <c r="M216" s="192" t="str">
        <f>IF('DADOS e Estimativa_old'!M89&gt;0,IF(AND('DADOS e Estimativa_old'!$Z89&lt;='DADOS e Estimativa_old'!M89,'DADOS e Estimativa_old'!M89&lt;='DADOS e Estimativa_old'!$AA89),'DADOS e Estimativa_old'!M89,"excluído*"),"")</f>
        <v/>
      </c>
      <c r="N216" s="192" t="str">
        <f>IF('DADOS e Estimativa_old'!N89&gt;0,IF(AND('DADOS e Estimativa_old'!$Z89&lt;='DADOS e Estimativa_old'!N89,'DADOS e Estimativa_old'!N89&lt;='DADOS e Estimativa_old'!$AA89),'DADOS e Estimativa_old'!N89,"excluído*"),"")</f>
        <v/>
      </c>
      <c r="O216" s="192" t="str">
        <f>IF('DADOS e Estimativa_old'!O89&gt;0,IF(AND('DADOS e Estimativa_old'!$Z89&lt;='DADOS e Estimativa_old'!O89,'DADOS e Estimativa_old'!O89&lt;='DADOS e Estimativa_old'!$AA89),'DADOS e Estimativa_old'!O89,"excluído*"),"")</f>
        <v/>
      </c>
      <c r="P216" s="192" t="str">
        <f>IF('DADOS e Estimativa_old'!P89&gt;0,IF(AND('DADOS e Estimativa_old'!$Z89&lt;='DADOS e Estimativa_old'!P89,'DADOS e Estimativa_old'!P89&lt;='DADOS e Estimativa_old'!$AA89),'DADOS e Estimativa_old'!P89,"excluído*"),"")</f>
        <v/>
      </c>
      <c r="Q216" s="192" t="str">
        <f>IF('DADOS e Estimativa_old'!Q89&gt;0,IF(AND('DADOS e Estimativa_old'!$Z89&lt;='DADOS e Estimativa_old'!Q89,'DADOS e Estimativa_old'!Q89&lt;='DADOS e Estimativa_old'!$AA89),'DADOS e Estimativa_old'!Q89,"excluído*"),"")</f>
        <v/>
      </c>
      <c r="R216" s="192" t="str">
        <f>IF('DADOS e Estimativa_old'!R89&gt;0,IF(AND('DADOS e Estimativa_old'!$Z89&lt;='DADOS e Estimativa_old'!R89,'DADOS e Estimativa_old'!R89&lt;='DADOS e Estimativa_old'!$AA89),'DADOS e Estimativa_old'!R89,"excluído*"),"")</f>
        <v/>
      </c>
      <c r="S216" s="192" t="str">
        <f>IF('DADOS e Estimativa_old'!S89&gt;0,IF(AND('DADOS e Estimativa_old'!$Z89&lt;='DADOS e Estimativa_old'!S89,'DADOS e Estimativa_old'!S89&lt;='DADOS e Estimativa_old'!$AA89),'DADOS e Estimativa_old'!S89,"excluído*"),"")</f>
        <v/>
      </c>
      <c r="T216" s="192" t="str">
        <f>IF('DADOS e Estimativa_old'!T89&gt;0,IF(AND('DADOS e Estimativa_old'!$Z89&lt;='DADOS e Estimativa_old'!T89,'DADOS e Estimativa_old'!T89&lt;='DADOS e Estimativa_old'!$AA89),'DADOS e Estimativa_old'!T89,"excluído*"),"")</f>
        <v/>
      </c>
      <c r="U216" s="192" t="str">
        <f>IF('DADOS e Estimativa_old'!U89&gt;0,IF(AND('DADOS e Estimativa_old'!$Z89&lt;='DADOS e Estimativa_old'!U89,'DADOS e Estimativa_old'!U89&lt;='DADOS e Estimativa_old'!$AA89),'DADOS e Estimativa_old'!U89,"excluído*"),"")</f>
        <v/>
      </c>
      <c r="V216" s="192" t="str">
        <f>IF('DADOS e Estimativa_old'!V89&gt;0,IF(AND('DADOS e Estimativa_old'!$Z89&lt;='DADOS e Estimativa_old'!V89,'DADOS e Estimativa_old'!V89&lt;='DADOS e Estimativa_old'!$AA89),'DADOS e Estimativa_old'!V89,"excluído*"),"")</f>
        <v/>
      </c>
      <c r="W216" s="193" t="str">
        <f>IF('DADOS e Estimativa_old'!W89&gt;0,IF(AND('DADOS e Estimativa_old'!$Z89&lt;='DADOS e Estimativa_old'!W89,'DADOS e Estimativa_old'!W89&lt;='DADOS e Estimativa_old'!$AA89),'DADOS e Estimativa_old'!W89,"excluído*"),"")</f>
        <v/>
      </c>
      <c r="X216" s="166">
        <f t="shared" si="49"/>
        <v>6545.2</v>
      </c>
      <c r="Y216" s="167"/>
      <c r="Z216" s="209">
        <f t="shared" si="50"/>
        <v>26180.8</v>
      </c>
      <c r="AA216" s="167"/>
      <c r="AB216" s="169">
        <v>6486.49</v>
      </c>
      <c r="AC216" s="54">
        <f t="shared" si="51"/>
        <v>0.009051120097</v>
      </c>
      <c r="AD216" s="170">
        <v>6.0</v>
      </c>
    </row>
    <row r="217">
      <c r="A217" s="189" t="str">
        <f>IF('DADOS e Estimativa_old'!A90="","",'DADOS e Estimativa_old'!A90)</f>
        <v>6-78</v>
      </c>
      <c r="B217" s="190" t="str">
        <f>IF('DADOS e Estimativa_old'!B90="","",'DADOS e Estimativa_old'!B90)</f>
        <v>Instalação item 77</v>
      </c>
      <c r="C217" s="191">
        <f>IF('DADOS e Estimativa_old'!C90="","",'DADOS e Estimativa_old'!C90)</f>
        <v>4</v>
      </c>
      <c r="D217" s="191" t="str">
        <f>IF('DADOS e Estimativa_old'!D90="","",'DADOS e Estimativa_old'!D90)</f>
        <v>unid.</v>
      </c>
      <c r="E217" s="192">
        <f>IF('DADOS e Estimativa_old'!E90&gt;0,IF(AND('DADOS e Estimativa_old'!$Z90&lt;='DADOS e Estimativa_old'!E90,'DADOS e Estimativa_old'!E90&lt;='DADOS e Estimativa_old'!$AA90),'DADOS e Estimativa_old'!E90,"excluído*"),"")</f>
        <v>2777.73</v>
      </c>
      <c r="F217" s="192" t="str">
        <f>IF('DADOS e Estimativa_old'!F90&gt;0,IF(AND('DADOS e Estimativa_old'!$Z90&lt;='DADOS e Estimativa_old'!F90,'DADOS e Estimativa_old'!F90&lt;='DADOS e Estimativa_old'!$AA90),'DADOS e Estimativa_old'!F90,"excluído*"),"")</f>
        <v>excluído*</v>
      </c>
      <c r="G217" s="192" t="str">
        <f>IF('DADOS e Estimativa_old'!G90&gt;0,IF(AND('DADOS e Estimativa_old'!$Z90&lt;='DADOS e Estimativa_old'!G90,'DADOS e Estimativa_old'!G90&lt;='DADOS e Estimativa_old'!$AA90),'DADOS e Estimativa_old'!G90,"excluído*"),"")</f>
        <v/>
      </c>
      <c r="H217" s="192" t="str">
        <f>IF('DADOS e Estimativa_old'!H90&gt;0,IF(AND('DADOS e Estimativa_old'!$Z90&lt;='DADOS e Estimativa_old'!H90,'DADOS e Estimativa_old'!H90&lt;='DADOS e Estimativa_old'!$AA90),'DADOS e Estimativa_old'!H90,"excluído*"),"")</f>
        <v/>
      </c>
      <c r="I217" s="192" t="str">
        <f>IF('DADOS e Estimativa_old'!I90&gt;0,IF(AND('DADOS e Estimativa_old'!$Z90&lt;='DADOS e Estimativa_old'!I90,'DADOS e Estimativa_old'!I90&lt;='DADOS e Estimativa_old'!$AA90),'DADOS e Estimativa_old'!I90,"excluído*"),"")</f>
        <v/>
      </c>
      <c r="J217" s="192" t="str">
        <f>IF('DADOS e Estimativa_old'!J90&gt;0,IF(AND('DADOS e Estimativa_old'!$Z90&lt;='DADOS e Estimativa_old'!J90,'DADOS e Estimativa_old'!J90&lt;='DADOS e Estimativa_old'!$AA90),'DADOS e Estimativa_old'!J90,"excluído*"),"")</f>
        <v/>
      </c>
      <c r="K217" s="192">
        <f>IF('DADOS e Estimativa_old'!K90&gt;0,IF(AND('DADOS e Estimativa_old'!$Z90&lt;='DADOS e Estimativa_old'!K90,'DADOS e Estimativa_old'!K90&lt;='DADOS e Estimativa_old'!$AA90),'DADOS e Estimativa_old'!K90,"excluído*"),"")</f>
        <v>1131</v>
      </c>
      <c r="L217" s="192" t="str">
        <f>IF('DADOS e Estimativa_old'!L90&gt;0,IF(AND('DADOS e Estimativa_old'!$Z90&lt;='DADOS e Estimativa_old'!L90,'DADOS e Estimativa_old'!L90&lt;='DADOS e Estimativa_old'!$AA90),'DADOS e Estimativa_old'!L90,"excluído*"),"")</f>
        <v/>
      </c>
      <c r="M217" s="192" t="str">
        <f>IF('DADOS e Estimativa_old'!M90&gt;0,IF(AND('DADOS e Estimativa_old'!$Z90&lt;='DADOS e Estimativa_old'!M90,'DADOS e Estimativa_old'!M90&lt;='DADOS e Estimativa_old'!$AA90),'DADOS e Estimativa_old'!M90,"excluído*"),"")</f>
        <v/>
      </c>
      <c r="N217" s="192" t="str">
        <f>IF('DADOS e Estimativa_old'!N90&gt;0,IF(AND('DADOS e Estimativa_old'!$Z90&lt;='DADOS e Estimativa_old'!N90,'DADOS e Estimativa_old'!N90&lt;='DADOS e Estimativa_old'!$AA90),'DADOS e Estimativa_old'!N90,"excluído*"),"")</f>
        <v/>
      </c>
      <c r="O217" s="192" t="str">
        <f>IF('DADOS e Estimativa_old'!O90&gt;0,IF(AND('DADOS e Estimativa_old'!$Z90&lt;='DADOS e Estimativa_old'!O90,'DADOS e Estimativa_old'!O90&lt;='DADOS e Estimativa_old'!$AA90),'DADOS e Estimativa_old'!O90,"excluído*"),"")</f>
        <v/>
      </c>
      <c r="P217" s="192" t="str">
        <f>IF('DADOS e Estimativa_old'!P90&gt;0,IF(AND('DADOS e Estimativa_old'!$Z90&lt;='DADOS e Estimativa_old'!P90,'DADOS e Estimativa_old'!P90&lt;='DADOS e Estimativa_old'!$AA90),'DADOS e Estimativa_old'!P90,"excluído*"),"")</f>
        <v/>
      </c>
      <c r="Q217" s="192" t="str">
        <f>IF('DADOS e Estimativa_old'!Q90&gt;0,IF(AND('DADOS e Estimativa_old'!$Z90&lt;='DADOS e Estimativa_old'!Q90,'DADOS e Estimativa_old'!Q90&lt;='DADOS e Estimativa_old'!$AA90),'DADOS e Estimativa_old'!Q90,"excluído*"),"")</f>
        <v/>
      </c>
      <c r="R217" s="192" t="str">
        <f>IF('DADOS e Estimativa_old'!R90&gt;0,IF(AND('DADOS e Estimativa_old'!$Z90&lt;='DADOS e Estimativa_old'!R90,'DADOS e Estimativa_old'!R90&lt;='DADOS e Estimativa_old'!$AA90),'DADOS e Estimativa_old'!R90,"excluído*"),"")</f>
        <v/>
      </c>
      <c r="S217" s="192" t="str">
        <f>IF('DADOS e Estimativa_old'!S90&gt;0,IF(AND('DADOS e Estimativa_old'!$Z90&lt;='DADOS e Estimativa_old'!S90,'DADOS e Estimativa_old'!S90&lt;='DADOS e Estimativa_old'!$AA90),'DADOS e Estimativa_old'!S90,"excluído*"),"")</f>
        <v/>
      </c>
      <c r="T217" s="192" t="str">
        <f>IF('DADOS e Estimativa_old'!T90&gt;0,IF(AND('DADOS e Estimativa_old'!$Z90&lt;='DADOS e Estimativa_old'!T90,'DADOS e Estimativa_old'!T90&lt;='DADOS e Estimativa_old'!$AA90),'DADOS e Estimativa_old'!T90,"excluído*"),"")</f>
        <v/>
      </c>
      <c r="U217" s="192" t="str">
        <f>IF('DADOS e Estimativa_old'!U90&gt;0,IF(AND('DADOS e Estimativa_old'!$Z90&lt;='DADOS e Estimativa_old'!U90,'DADOS e Estimativa_old'!U90&lt;='DADOS e Estimativa_old'!$AA90),'DADOS e Estimativa_old'!U90,"excluído*"),"")</f>
        <v/>
      </c>
      <c r="V217" s="192" t="str">
        <f>IF('DADOS e Estimativa_old'!V90&gt;0,IF(AND('DADOS e Estimativa_old'!$Z90&lt;='DADOS e Estimativa_old'!V90,'DADOS e Estimativa_old'!V90&lt;='DADOS e Estimativa_old'!$AA90),'DADOS e Estimativa_old'!V90,"excluído*"),"")</f>
        <v/>
      </c>
      <c r="W217" s="193" t="str">
        <f>IF('DADOS e Estimativa_old'!W90&gt;0,IF(AND('DADOS e Estimativa_old'!$Z90&lt;='DADOS e Estimativa_old'!W90,'DADOS e Estimativa_old'!W90&lt;='DADOS e Estimativa_old'!$AA90),'DADOS e Estimativa_old'!W90,"excluído*"),"")</f>
        <v/>
      </c>
      <c r="X217" s="166">
        <f t="shared" si="49"/>
        <v>1954.37</v>
      </c>
      <c r="Y217" s="167"/>
      <c r="Z217" s="209">
        <f t="shared" si="50"/>
        <v>7817.48</v>
      </c>
      <c r="AA217" s="167"/>
      <c r="AB217" s="169">
        <v>2301.68</v>
      </c>
      <c r="AC217" s="54">
        <f t="shared" si="51"/>
        <v>-0.1508941295</v>
      </c>
      <c r="AD217" s="170">
        <v>6.0</v>
      </c>
    </row>
    <row r="218">
      <c r="A218" s="195" t="str">
        <f>IF('DADOS e Estimativa_old'!A91="","",'DADOS e Estimativa_old'!A91)</f>
        <v>6-79</v>
      </c>
      <c r="B218" s="196" t="str">
        <f>IF('DADOS e Estimativa_old'!B91="","",'DADOS e Estimativa_old'!B91)</f>
        <v>Split Piso-Teto 28.000 a 30.000 BTU's</v>
      </c>
      <c r="C218" s="197">
        <f>IF('DADOS e Estimativa_old'!C91="","",'DADOS e Estimativa_old'!C91)</f>
        <v>5</v>
      </c>
      <c r="D218" s="197" t="str">
        <f>IF('DADOS e Estimativa_old'!D91="","",'DADOS e Estimativa_old'!D91)</f>
        <v>unid.</v>
      </c>
      <c r="E218" s="198">
        <f>IF('DADOS e Estimativa_old'!E91&gt;0,IF(AND('DADOS e Estimativa_old'!$Z91&lt;='DADOS e Estimativa_old'!E91,'DADOS e Estimativa_old'!E91&lt;='DADOS e Estimativa_old'!$AA91),'DADOS e Estimativa_old'!E91,"excluído*"),"")</f>
        <v>6459.05</v>
      </c>
      <c r="F218" s="198" t="str">
        <f>IF('DADOS e Estimativa_old'!F91&gt;0,IF(AND('DADOS e Estimativa_old'!$Z91&lt;='DADOS e Estimativa_old'!F91,'DADOS e Estimativa_old'!F91&lt;='DADOS e Estimativa_old'!$AA91),'DADOS e Estimativa_old'!F91,"excluído*"),"")</f>
        <v>excluído*</v>
      </c>
      <c r="G218" s="198">
        <f>IF('DADOS e Estimativa_old'!G91&gt;0,IF(AND('DADOS e Estimativa_old'!$Z91&lt;='DADOS e Estimativa_old'!G91,'DADOS e Estimativa_old'!G91&lt;='DADOS e Estimativa_old'!$AA91),'DADOS e Estimativa_old'!G91,"excluído*"),"")</f>
        <v>7650</v>
      </c>
      <c r="H218" s="198">
        <f>IF('DADOS e Estimativa_old'!H91&gt;0,IF(AND('DADOS e Estimativa_old'!$Z91&lt;='DADOS e Estimativa_old'!H91,'DADOS e Estimativa_old'!H91&lt;='DADOS e Estimativa_old'!$AA91),'DADOS e Estimativa_old'!H91,"excluído*"),"")</f>
        <v>8299</v>
      </c>
      <c r="I218" s="198" t="str">
        <f>IF('DADOS e Estimativa_old'!I91&gt;0,IF(AND('DADOS e Estimativa_old'!$Z91&lt;='DADOS e Estimativa_old'!I91,'DADOS e Estimativa_old'!I91&lt;='DADOS e Estimativa_old'!$AA91),'DADOS e Estimativa_old'!I91,"excluído*"),"")</f>
        <v/>
      </c>
      <c r="J218" s="198" t="str">
        <f>IF('DADOS e Estimativa_old'!J91&gt;0,IF(AND('DADOS e Estimativa_old'!$Z91&lt;='DADOS e Estimativa_old'!J91,'DADOS e Estimativa_old'!J91&lt;='DADOS e Estimativa_old'!$AA91),'DADOS e Estimativa_old'!J91,"excluído*"),"")</f>
        <v>excluído*</v>
      </c>
      <c r="K218" s="198" t="str">
        <f>IF('DADOS e Estimativa_old'!K91&gt;0,IF(AND('DADOS e Estimativa_old'!$Z91&lt;='DADOS e Estimativa_old'!K91,'DADOS e Estimativa_old'!K91&lt;='DADOS e Estimativa_old'!$AA91),'DADOS e Estimativa_old'!K91,"excluído*"),"")</f>
        <v/>
      </c>
      <c r="L218" s="198" t="str">
        <f>IF('DADOS e Estimativa_old'!L91&gt;0,IF(AND('DADOS e Estimativa_old'!$Z91&lt;='DADOS e Estimativa_old'!L91,'DADOS e Estimativa_old'!L91&lt;='DADOS e Estimativa_old'!$AA91),'DADOS e Estimativa_old'!L91,"excluído*"),"")</f>
        <v/>
      </c>
      <c r="M218" s="198" t="str">
        <f>IF('DADOS e Estimativa_old'!M91&gt;0,IF(AND('DADOS e Estimativa_old'!$Z91&lt;='DADOS e Estimativa_old'!M91,'DADOS e Estimativa_old'!M91&lt;='DADOS e Estimativa_old'!$AA91),'DADOS e Estimativa_old'!M91,"excluído*"),"")</f>
        <v/>
      </c>
      <c r="N218" s="198" t="str">
        <f>IF('DADOS e Estimativa_old'!N91&gt;0,IF(AND('DADOS e Estimativa_old'!$Z91&lt;='DADOS e Estimativa_old'!N91,'DADOS e Estimativa_old'!N91&lt;='DADOS e Estimativa_old'!$AA91),'DADOS e Estimativa_old'!N91,"excluído*"),"")</f>
        <v/>
      </c>
      <c r="O218" s="198" t="str">
        <f>IF('DADOS e Estimativa_old'!O91&gt;0,IF(AND('DADOS e Estimativa_old'!$Z91&lt;='DADOS e Estimativa_old'!O91,'DADOS e Estimativa_old'!O91&lt;='DADOS e Estimativa_old'!$AA91),'DADOS e Estimativa_old'!O91,"excluído*"),"")</f>
        <v/>
      </c>
      <c r="P218" s="198" t="str">
        <f>IF('DADOS e Estimativa_old'!P91&gt;0,IF(AND('DADOS e Estimativa_old'!$Z91&lt;='DADOS e Estimativa_old'!P91,'DADOS e Estimativa_old'!P91&lt;='DADOS e Estimativa_old'!$AA91),'DADOS e Estimativa_old'!P91,"excluído*"),"")</f>
        <v/>
      </c>
      <c r="Q218" s="198" t="str">
        <f>IF('DADOS e Estimativa_old'!Q91&gt;0,IF(AND('DADOS e Estimativa_old'!$Z91&lt;='DADOS e Estimativa_old'!Q91,'DADOS e Estimativa_old'!Q91&lt;='DADOS e Estimativa_old'!$AA91),'DADOS e Estimativa_old'!Q91,"excluído*"),"")</f>
        <v/>
      </c>
      <c r="R218" s="198" t="str">
        <f>IF('DADOS e Estimativa_old'!R91&gt;0,IF(AND('DADOS e Estimativa_old'!$Z91&lt;='DADOS e Estimativa_old'!R91,'DADOS e Estimativa_old'!R91&lt;='DADOS e Estimativa_old'!$AA91),'DADOS e Estimativa_old'!R91,"excluído*"),"")</f>
        <v/>
      </c>
      <c r="S218" s="198" t="str">
        <f>IF('DADOS e Estimativa_old'!S91&gt;0,IF(AND('DADOS e Estimativa_old'!$Z91&lt;='DADOS e Estimativa_old'!S91,'DADOS e Estimativa_old'!S91&lt;='DADOS e Estimativa_old'!$AA91),'DADOS e Estimativa_old'!S91,"excluído*"),"")</f>
        <v/>
      </c>
      <c r="T218" s="198" t="str">
        <f>IF('DADOS e Estimativa_old'!T91&gt;0,IF(AND('DADOS e Estimativa_old'!$Z91&lt;='DADOS e Estimativa_old'!T91,'DADOS e Estimativa_old'!T91&lt;='DADOS e Estimativa_old'!$AA91),'DADOS e Estimativa_old'!T91,"excluído*"),"")</f>
        <v/>
      </c>
      <c r="U218" s="198" t="str">
        <f>IF('DADOS e Estimativa_old'!U91&gt;0,IF(AND('DADOS e Estimativa_old'!$Z91&lt;='DADOS e Estimativa_old'!U91,'DADOS e Estimativa_old'!U91&lt;='DADOS e Estimativa_old'!$AA91),'DADOS e Estimativa_old'!U91,"excluído*"),"")</f>
        <v/>
      </c>
      <c r="V218" s="198" t="str">
        <f>IF('DADOS e Estimativa_old'!V91&gt;0,IF(AND('DADOS e Estimativa_old'!$Z91&lt;='DADOS e Estimativa_old'!V91,'DADOS e Estimativa_old'!V91&lt;='DADOS e Estimativa_old'!$AA91),'DADOS e Estimativa_old'!V91,"excluído*"),"")</f>
        <v/>
      </c>
      <c r="W218" s="199" t="str">
        <f>IF('DADOS e Estimativa_old'!W91&gt;0,IF(AND('DADOS e Estimativa_old'!$Z91&lt;='DADOS e Estimativa_old'!W91,'DADOS e Estimativa_old'!W91&lt;='DADOS e Estimativa_old'!$AA91),'DADOS e Estimativa_old'!W91,"excluído*"),"")</f>
        <v/>
      </c>
      <c r="X218" s="177">
        <f t="shared" si="49"/>
        <v>7469.35</v>
      </c>
      <c r="Y218" s="167"/>
      <c r="Z218" s="210">
        <f t="shared" si="50"/>
        <v>37346.75</v>
      </c>
      <c r="AA218" s="142"/>
      <c r="AB218" s="169">
        <v>8031.97</v>
      </c>
      <c r="AC218" s="54">
        <f t="shared" si="51"/>
        <v>-0.07004757239</v>
      </c>
      <c r="AD218" s="170">
        <v>6.0</v>
      </c>
    </row>
    <row r="219">
      <c r="A219" s="195" t="str">
        <f>IF('DADOS e Estimativa_old'!A92="","",'DADOS e Estimativa_old'!A92)</f>
        <v>6-80</v>
      </c>
      <c r="B219" s="196" t="str">
        <f>IF('DADOS e Estimativa_old'!B92="","",'DADOS e Estimativa_old'!B92)</f>
        <v>Instalação item 79</v>
      </c>
      <c r="C219" s="197">
        <f>IF('DADOS e Estimativa_old'!C92="","",'DADOS e Estimativa_old'!C92)</f>
        <v>5</v>
      </c>
      <c r="D219" s="197" t="str">
        <f>IF('DADOS e Estimativa_old'!D92="","",'DADOS e Estimativa_old'!D92)</f>
        <v>unid.</v>
      </c>
      <c r="E219" s="198">
        <f>IF('DADOS e Estimativa_old'!E92&gt;0,IF(AND('DADOS e Estimativa_old'!$Z92&lt;='DADOS e Estimativa_old'!E92,'DADOS e Estimativa_old'!E92&lt;='DADOS e Estimativa_old'!$AA92),'DADOS e Estimativa_old'!E92,"excluído*"),"")</f>
        <v>2777.73</v>
      </c>
      <c r="F219" s="198" t="str">
        <f>IF('DADOS e Estimativa_old'!F92&gt;0,IF(AND('DADOS e Estimativa_old'!$Z92&lt;='DADOS e Estimativa_old'!F92,'DADOS e Estimativa_old'!F92&lt;='DADOS e Estimativa_old'!$AA92),'DADOS e Estimativa_old'!F92,"excluído*"),"")</f>
        <v>excluído*</v>
      </c>
      <c r="G219" s="198" t="str">
        <f>IF('DADOS e Estimativa_old'!G92&gt;0,IF(AND('DADOS e Estimativa_old'!$Z92&lt;='DADOS e Estimativa_old'!G92,'DADOS e Estimativa_old'!G92&lt;='DADOS e Estimativa_old'!$AA92),'DADOS e Estimativa_old'!G92,"excluído*"),"")</f>
        <v/>
      </c>
      <c r="H219" s="198" t="str">
        <f>IF('DADOS e Estimativa_old'!H92&gt;0,IF(AND('DADOS e Estimativa_old'!$Z92&lt;='DADOS e Estimativa_old'!H92,'DADOS e Estimativa_old'!H92&lt;='DADOS e Estimativa_old'!$AA92),'DADOS e Estimativa_old'!H92,"excluído*"),"")</f>
        <v/>
      </c>
      <c r="I219" s="198" t="str">
        <f>IF('DADOS e Estimativa_old'!I92&gt;0,IF(AND('DADOS e Estimativa_old'!$Z92&lt;='DADOS e Estimativa_old'!I92,'DADOS e Estimativa_old'!I92&lt;='DADOS e Estimativa_old'!$AA92),'DADOS e Estimativa_old'!I92,"excluído*"),"")</f>
        <v/>
      </c>
      <c r="J219" s="198">
        <f>IF('DADOS e Estimativa_old'!J92&gt;0,IF(AND('DADOS e Estimativa_old'!$Z92&lt;='DADOS e Estimativa_old'!J92,'DADOS e Estimativa_old'!J92&lt;='DADOS e Estimativa_old'!$AA92),'DADOS e Estimativa_old'!J92,"excluído*"),"")</f>
        <v>1160</v>
      </c>
      <c r="K219" s="198">
        <f>IF('DADOS e Estimativa_old'!K92&gt;0,IF(AND('DADOS e Estimativa_old'!$Z92&lt;='DADOS e Estimativa_old'!K92,'DADOS e Estimativa_old'!K92&lt;='DADOS e Estimativa_old'!$AA92),'DADOS e Estimativa_old'!K92,"excluído*"),"")</f>
        <v>1131</v>
      </c>
      <c r="L219" s="198" t="str">
        <f>IF('DADOS e Estimativa_old'!L92&gt;0,IF(AND('DADOS e Estimativa_old'!$Z92&lt;='DADOS e Estimativa_old'!L92,'DADOS e Estimativa_old'!L92&lt;='DADOS e Estimativa_old'!$AA92),'DADOS e Estimativa_old'!L92,"excluído*"),"")</f>
        <v/>
      </c>
      <c r="M219" s="198" t="str">
        <f>IF('DADOS e Estimativa_old'!M92&gt;0,IF(AND('DADOS e Estimativa_old'!$Z92&lt;='DADOS e Estimativa_old'!M92,'DADOS e Estimativa_old'!M92&lt;='DADOS e Estimativa_old'!$AA92),'DADOS e Estimativa_old'!M92,"excluído*"),"")</f>
        <v/>
      </c>
      <c r="N219" s="198" t="str">
        <f>IF('DADOS e Estimativa_old'!N92&gt;0,IF(AND('DADOS e Estimativa_old'!$Z92&lt;='DADOS e Estimativa_old'!N92,'DADOS e Estimativa_old'!N92&lt;='DADOS e Estimativa_old'!$AA92),'DADOS e Estimativa_old'!N92,"excluído*"),"")</f>
        <v/>
      </c>
      <c r="O219" s="198" t="str">
        <f>IF('DADOS e Estimativa_old'!O92&gt;0,IF(AND('DADOS e Estimativa_old'!$Z92&lt;='DADOS e Estimativa_old'!O92,'DADOS e Estimativa_old'!O92&lt;='DADOS e Estimativa_old'!$AA92),'DADOS e Estimativa_old'!O92,"excluído*"),"")</f>
        <v/>
      </c>
      <c r="P219" s="198" t="str">
        <f>IF('DADOS e Estimativa_old'!P92&gt;0,IF(AND('DADOS e Estimativa_old'!$Z92&lt;='DADOS e Estimativa_old'!P92,'DADOS e Estimativa_old'!P92&lt;='DADOS e Estimativa_old'!$AA92),'DADOS e Estimativa_old'!P92,"excluído*"),"")</f>
        <v/>
      </c>
      <c r="Q219" s="198" t="str">
        <f>IF('DADOS e Estimativa_old'!Q92&gt;0,IF(AND('DADOS e Estimativa_old'!$Z92&lt;='DADOS e Estimativa_old'!Q92,'DADOS e Estimativa_old'!Q92&lt;='DADOS e Estimativa_old'!$AA92),'DADOS e Estimativa_old'!Q92,"excluído*"),"")</f>
        <v/>
      </c>
      <c r="R219" s="198" t="str">
        <f>IF('DADOS e Estimativa_old'!R92&gt;0,IF(AND('DADOS e Estimativa_old'!$Z92&lt;='DADOS e Estimativa_old'!R92,'DADOS e Estimativa_old'!R92&lt;='DADOS e Estimativa_old'!$AA92),'DADOS e Estimativa_old'!R92,"excluído*"),"")</f>
        <v/>
      </c>
      <c r="S219" s="198" t="str">
        <f>IF('DADOS e Estimativa_old'!S92&gt;0,IF(AND('DADOS e Estimativa_old'!$Z92&lt;='DADOS e Estimativa_old'!S92,'DADOS e Estimativa_old'!S92&lt;='DADOS e Estimativa_old'!$AA92),'DADOS e Estimativa_old'!S92,"excluído*"),"")</f>
        <v/>
      </c>
      <c r="T219" s="198" t="str">
        <f>IF('DADOS e Estimativa_old'!T92&gt;0,IF(AND('DADOS e Estimativa_old'!$Z92&lt;='DADOS e Estimativa_old'!T92,'DADOS e Estimativa_old'!T92&lt;='DADOS e Estimativa_old'!$AA92),'DADOS e Estimativa_old'!T92,"excluído*"),"")</f>
        <v/>
      </c>
      <c r="U219" s="198" t="str">
        <f>IF('DADOS e Estimativa_old'!U92&gt;0,IF(AND('DADOS e Estimativa_old'!$Z92&lt;='DADOS e Estimativa_old'!U92,'DADOS e Estimativa_old'!U92&lt;='DADOS e Estimativa_old'!$AA92),'DADOS e Estimativa_old'!U92,"excluído*"),"")</f>
        <v/>
      </c>
      <c r="V219" s="198" t="str">
        <f>IF('DADOS e Estimativa_old'!V92&gt;0,IF(AND('DADOS e Estimativa_old'!$Z92&lt;='DADOS e Estimativa_old'!V92,'DADOS e Estimativa_old'!V92&lt;='DADOS e Estimativa_old'!$AA92),'DADOS e Estimativa_old'!V92,"excluído*"),"")</f>
        <v/>
      </c>
      <c r="W219" s="199" t="str">
        <f>IF('DADOS e Estimativa_old'!W92&gt;0,IF(AND('DADOS e Estimativa_old'!$Z92&lt;='DADOS e Estimativa_old'!W92,'DADOS e Estimativa_old'!W92&lt;='DADOS e Estimativa_old'!$AA92),'DADOS e Estimativa_old'!W92,"excluído*"),"")</f>
        <v/>
      </c>
      <c r="X219" s="177">
        <f t="shared" si="49"/>
        <v>1689.58</v>
      </c>
      <c r="Y219" s="167"/>
      <c r="Z219" s="210">
        <f t="shared" si="50"/>
        <v>8447.9</v>
      </c>
      <c r="AA219" s="142"/>
      <c r="AB219" s="169">
        <v>2731.24</v>
      </c>
      <c r="AC219" s="54">
        <f t="shared" si="51"/>
        <v>-0.3813872087</v>
      </c>
      <c r="AD219" s="170">
        <v>6.0</v>
      </c>
    </row>
    <row r="220">
      <c r="A220" s="189" t="str">
        <f>IF('DADOS e Estimativa_old'!A93="","",'DADOS e Estimativa_old'!A93)</f>
        <v>6-81</v>
      </c>
      <c r="B220" s="190" t="str">
        <f>IF('DADOS e Estimativa_old'!B93="","",'DADOS e Estimativa_old'!B93)</f>
        <v>Split Piso-Teto 33.000 a 36.000 BTU's</v>
      </c>
      <c r="C220" s="191">
        <f>IF('DADOS e Estimativa_old'!C93="","",'DADOS e Estimativa_old'!C93)</f>
        <v>2</v>
      </c>
      <c r="D220" s="191" t="str">
        <f>IF('DADOS e Estimativa_old'!D93="","",'DADOS e Estimativa_old'!D93)</f>
        <v>unid.</v>
      </c>
      <c r="E220" s="192">
        <f>IF('DADOS e Estimativa_old'!E93&gt;0,IF(AND('DADOS e Estimativa_old'!$Z93&lt;='DADOS e Estimativa_old'!E93,'DADOS e Estimativa_old'!E93&lt;='DADOS e Estimativa_old'!$AA93),'DADOS e Estimativa_old'!E93,"excluído*"),"")</f>
        <v>7276</v>
      </c>
      <c r="F220" s="192" t="str">
        <f>IF('DADOS e Estimativa_old'!F93&gt;0,IF(AND('DADOS e Estimativa_old'!$Z93&lt;='DADOS e Estimativa_old'!F93,'DADOS e Estimativa_old'!F93&lt;='DADOS e Estimativa_old'!$AA93),'DADOS e Estimativa_old'!F93,"excluído*"),"")</f>
        <v>excluído*</v>
      </c>
      <c r="G220" s="192">
        <f>IF('DADOS e Estimativa_old'!G93&gt;0,IF(AND('DADOS e Estimativa_old'!$Z93&lt;='DADOS e Estimativa_old'!G93,'DADOS e Estimativa_old'!G93&lt;='DADOS e Estimativa_old'!$AA93),'DADOS e Estimativa_old'!G93,"excluído*"),"")</f>
        <v>7590</v>
      </c>
      <c r="H220" s="192">
        <f>IF('DADOS e Estimativa_old'!H93&gt;0,IF(AND('DADOS e Estimativa_old'!$Z93&lt;='DADOS e Estimativa_old'!H93,'DADOS e Estimativa_old'!H93&lt;='DADOS e Estimativa_old'!$AA93),'DADOS e Estimativa_old'!H93,"excluído*"),"")</f>
        <v>7799</v>
      </c>
      <c r="I220" s="192" t="str">
        <f>IF('DADOS e Estimativa_old'!I93&gt;0,IF(AND('DADOS e Estimativa_old'!$Z93&lt;='DADOS e Estimativa_old'!I93,'DADOS e Estimativa_old'!I93&lt;='DADOS e Estimativa_old'!$AA93),'DADOS e Estimativa_old'!I93,"excluído*"),"")</f>
        <v/>
      </c>
      <c r="J220" s="192">
        <f>IF('DADOS e Estimativa_old'!J93&gt;0,IF(AND('DADOS e Estimativa_old'!$Z93&lt;='DADOS e Estimativa_old'!J93,'DADOS e Estimativa_old'!J93&lt;='DADOS e Estimativa_old'!$AA93),'DADOS e Estimativa_old'!J93,"excluído*"),"")</f>
        <v>5200</v>
      </c>
      <c r="K220" s="192">
        <f>IF('DADOS e Estimativa_old'!K93&gt;0,IF(AND('DADOS e Estimativa_old'!$Z93&lt;='DADOS e Estimativa_old'!K93,'DADOS e Estimativa_old'!K93&lt;='DADOS e Estimativa_old'!$AA93),'DADOS e Estimativa_old'!K93,"excluído*"),"")</f>
        <v>7763.79</v>
      </c>
      <c r="L220" s="192" t="str">
        <f>IF('DADOS e Estimativa_old'!L93&gt;0,IF(AND('DADOS e Estimativa_old'!$Z93&lt;='DADOS e Estimativa_old'!L93,'DADOS e Estimativa_old'!L93&lt;='DADOS e Estimativa_old'!$AA93),'DADOS e Estimativa_old'!L93,"excluído*"),"")</f>
        <v/>
      </c>
      <c r="M220" s="192" t="str">
        <f>IF('DADOS e Estimativa_old'!M93&gt;0,IF(AND('DADOS e Estimativa_old'!$Z93&lt;='DADOS e Estimativa_old'!M93,'DADOS e Estimativa_old'!M93&lt;='DADOS e Estimativa_old'!$AA93),'DADOS e Estimativa_old'!M93,"excluído*"),"")</f>
        <v/>
      </c>
      <c r="N220" s="192" t="str">
        <f>IF('DADOS e Estimativa_old'!N93&gt;0,IF(AND('DADOS e Estimativa_old'!$Z93&lt;='DADOS e Estimativa_old'!N93,'DADOS e Estimativa_old'!N93&lt;='DADOS e Estimativa_old'!$AA93),'DADOS e Estimativa_old'!N93,"excluído*"),"")</f>
        <v/>
      </c>
      <c r="O220" s="192" t="str">
        <f>IF('DADOS e Estimativa_old'!O93&gt;0,IF(AND('DADOS e Estimativa_old'!$Z93&lt;='DADOS e Estimativa_old'!O93,'DADOS e Estimativa_old'!O93&lt;='DADOS e Estimativa_old'!$AA93),'DADOS e Estimativa_old'!O93,"excluído*"),"")</f>
        <v/>
      </c>
      <c r="P220" s="192" t="str">
        <f>IF('DADOS e Estimativa_old'!P93&gt;0,IF(AND('DADOS e Estimativa_old'!$Z93&lt;='DADOS e Estimativa_old'!P93,'DADOS e Estimativa_old'!P93&lt;='DADOS e Estimativa_old'!$AA93),'DADOS e Estimativa_old'!P93,"excluído*"),"")</f>
        <v/>
      </c>
      <c r="Q220" s="192" t="str">
        <f>IF('DADOS e Estimativa_old'!Q93&gt;0,IF(AND('DADOS e Estimativa_old'!$Z93&lt;='DADOS e Estimativa_old'!Q93,'DADOS e Estimativa_old'!Q93&lt;='DADOS e Estimativa_old'!$AA93),'DADOS e Estimativa_old'!Q93,"excluído*"),"")</f>
        <v/>
      </c>
      <c r="R220" s="192" t="str">
        <f>IF('DADOS e Estimativa_old'!R93&gt;0,IF(AND('DADOS e Estimativa_old'!$Z93&lt;='DADOS e Estimativa_old'!R93,'DADOS e Estimativa_old'!R93&lt;='DADOS e Estimativa_old'!$AA93),'DADOS e Estimativa_old'!R93,"excluído*"),"")</f>
        <v/>
      </c>
      <c r="S220" s="192" t="str">
        <f>IF('DADOS e Estimativa_old'!S93&gt;0,IF(AND('DADOS e Estimativa_old'!$Z93&lt;='DADOS e Estimativa_old'!S93,'DADOS e Estimativa_old'!S93&lt;='DADOS e Estimativa_old'!$AA93),'DADOS e Estimativa_old'!S93,"excluído*"),"")</f>
        <v/>
      </c>
      <c r="T220" s="192" t="str">
        <f>IF('DADOS e Estimativa_old'!T93&gt;0,IF(AND('DADOS e Estimativa_old'!$Z93&lt;='DADOS e Estimativa_old'!T93,'DADOS e Estimativa_old'!T93&lt;='DADOS e Estimativa_old'!$AA93),'DADOS e Estimativa_old'!T93,"excluído*"),"")</f>
        <v/>
      </c>
      <c r="U220" s="192" t="str">
        <f>IF('DADOS e Estimativa_old'!U93&gt;0,IF(AND('DADOS e Estimativa_old'!$Z93&lt;='DADOS e Estimativa_old'!U93,'DADOS e Estimativa_old'!U93&lt;='DADOS e Estimativa_old'!$AA93),'DADOS e Estimativa_old'!U93,"excluído*"),"")</f>
        <v/>
      </c>
      <c r="V220" s="192" t="str">
        <f>IF('DADOS e Estimativa_old'!V93&gt;0,IF(AND('DADOS e Estimativa_old'!$Z93&lt;='DADOS e Estimativa_old'!V93,'DADOS e Estimativa_old'!V93&lt;='DADOS e Estimativa_old'!$AA93),'DADOS e Estimativa_old'!V93,"excluído*"),"")</f>
        <v/>
      </c>
      <c r="W220" s="193" t="str">
        <f>IF('DADOS e Estimativa_old'!W93&gt;0,IF(AND('DADOS e Estimativa_old'!$Z93&lt;='DADOS e Estimativa_old'!W93,'DADOS e Estimativa_old'!W93&lt;='DADOS e Estimativa_old'!$AA93),'DADOS e Estimativa_old'!W93,"excluído*"),"")</f>
        <v/>
      </c>
      <c r="X220" s="166">
        <f t="shared" si="49"/>
        <v>7125.76</v>
      </c>
      <c r="Y220" s="167"/>
      <c r="Z220" s="209">
        <f t="shared" si="50"/>
        <v>14251.52</v>
      </c>
      <c r="AA220" s="167"/>
      <c r="AB220" s="211">
        <v>7116.36</v>
      </c>
      <c r="AC220" s="54">
        <f t="shared" si="51"/>
        <v>0.001320900011</v>
      </c>
      <c r="AD220" s="170">
        <v>6.0</v>
      </c>
    </row>
    <row r="221">
      <c r="A221" s="189" t="str">
        <f>IF('DADOS e Estimativa_old'!A94="","",'DADOS e Estimativa_old'!A94)</f>
        <v>6-82</v>
      </c>
      <c r="B221" s="190" t="str">
        <f>IF('DADOS e Estimativa_old'!B94="","",'DADOS e Estimativa_old'!B94)</f>
        <v>Instalação item 81</v>
      </c>
      <c r="C221" s="191">
        <f>IF('DADOS e Estimativa_old'!C94="","",'DADOS e Estimativa_old'!C94)</f>
        <v>2</v>
      </c>
      <c r="D221" s="191" t="str">
        <f>IF('DADOS e Estimativa_old'!D94="","",'DADOS e Estimativa_old'!D94)</f>
        <v>unid.</v>
      </c>
      <c r="E221" s="192">
        <f>IF('DADOS e Estimativa_old'!E94&gt;0,IF(AND('DADOS e Estimativa_old'!$Z94&lt;='DADOS e Estimativa_old'!E94,'DADOS e Estimativa_old'!E94&lt;='DADOS e Estimativa_old'!$AA94),'DADOS e Estimativa_old'!E94,"excluído*"),"")</f>
        <v>2777.73</v>
      </c>
      <c r="F221" s="192" t="str">
        <f>IF('DADOS e Estimativa_old'!F94&gt;0,IF(AND('DADOS e Estimativa_old'!$Z94&lt;='DADOS e Estimativa_old'!F94,'DADOS e Estimativa_old'!F94&lt;='DADOS e Estimativa_old'!$AA94),'DADOS e Estimativa_old'!F94,"excluído*"),"")</f>
        <v>excluído*</v>
      </c>
      <c r="G221" s="192" t="str">
        <f>IF('DADOS e Estimativa_old'!G94&gt;0,IF(AND('DADOS e Estimativa_old'!$Z94&lt;='DADOS e Estimativa_old'!G94,'DADOS e Estimativa_old'!G94&lt;='DADOS e Estimativa_old'!$AA94),'DADOS e Estimativa_old'!G94,"excluído*"),"")</f>
        <v/>
      </c>
      <c r="H221" s="192" t="str">
        <f>IF('DADOS e Estimativa_old'!H94&gt;0,IF(AND('DADOS e Estimativa_old'!$Z94&lt;='DADOS e Estimativa_old'!H94,'DADOS e Estimativa_old'!H94&lt;='DADOS e Estimativa_old'!$AA94),'DADOS e Estimativa_old'!H94,"excluído*"),"")</f>
        <v/>
      </c>
      <c r="I221" s="192" t="str">
        <f>IF('DADOS e Estimativa_old'!I94&gt;0,IF(AND('DADOS e Estimativa_old'!$Z94&lt;='DADOS e Estimativa_old'!I94,'DADOS e Estimativa_old'!I94&lt;='DADOS e Estimativa_old'!$AA94),'DADOS e Estimativa_old'!I94,"excluído*"),"")</f>
        <v/>
      </c>
      <c r="J221" s="192" t="str">
        <f>IF('DADOS e Estimativa_old'!J94&gt;0,IF(AND('DADOS e Estimativa_old'!$Z94&lt;='DADOS e Estimativa_old'!J94,'DADOS e Estimativa_old'!J94&lt;='DADOS e Estimativa_old'!$AA94),'DADOS e Estimativa_old'!J94,"excluído*"),"")</f>
        <v/>
      </c>
      <c r="K221" s="192">
        <f>IF('DADOS e Estimativa_old'!K94&gt;0,IF(AND('DADOS e Estimativa_old'!$Z94&lt;='DADOS e Estimativa_old'!K94,'DADOS e Estimativa_old'!K94&lt;='DADOS e Estimativa_old'!$AA94),'DADOS e Estimativa_old'!K94,"excluído*"),"")</f>
        <v>1131</v>
      </c>
      <c r="L221" s="192" t="str">
        <f>IF('DADOS e Estimativa_old'!L94&gt;0,IF(AND('DADOS e Estimativa_old'!$Z94&lt;='DADOS e Estimativa_old'!L94,'DADOS e Estimativa_old'!L94&lt;='DADOS e Estimativa_old'!$AA94),'DADOS e Estimativa_old'!L94,"excluído*"),"")</f>
        <v/>
      </c>
      <c r="M221" s="192" t="str">
        <f>IF('DADOS e Estimativa_old'!M94&gt;0,IF(AND('DADOS e Estimativa_old'!$Z94&lt;='DADOS e Estimativa_old'!M94,'DADOS e Estimativa_old'!M94&lt;='DADOS e Estimativa_old'!$AA94),'DADOS e Estimativa_old'!M94,"excluído*"),"")</f>
        <v/>
      </c>
      <c r="N221" s="192" t="str">
        <f>IF('DADOS e Estimativa_old'!N94&gt;0,IF(AND('DADOS e Estimativa_old'!$Z94&lt;='DADOS e Estimativa_old'!N94,'DADOS e Estimativa_old'!N94&lt;='DADOS e Estimativa_old'!$AA94),'DADOS e Estimativa_old'!N94,"excluído*"),"")</f>
        <v/>
      </c>
      <c r="O221" s="192" t="str">
        <f>IF('DADOS e Estimativa_old'!O94&gt;0,IF(AND('DADOS e Estimativa_old'!$Z94&lt;='DADOS e Estimativa_old'!O94,'DADOS e Estimativa_old'!O94&lt;='DADOS e Estimativa_old'!$AA94),'DADOS e Estimativa_old'!O94,"excluído*"),"")</f>
        <v/>
      </c>
      <c r="P221" s="192" t="str">
        <f>IF('DADOS e Estimativa_old'!P94&gt;0,IF(AND('DADOS e Estimativa_old'!$Z94&lt;='DADOS e Estimativa_old'!P94,'DADOS e Estimativa_old'!P94&lt;='DADOS e Estimativa_old'!$AA94),'DADOS e Estimativa_old'!P94,"excluído*"),"")</f>
        <v/>
      </c>
      <c r="Q221" s="192" t="str">
        <f>IF('DADOS e Estimativa_old'!Q94&gt;0,IF(AND('DADOS e Estimativa_old'!$Z94&lt;='DADOS e Estimativa_old'!Q94,'DADOS e Estimativa_old'!Q94&lt;='DADOS e Estimativa_old'!$AA94),'DADOS e Estimativa_old'!Q94,"excluído*"),"")</f>
        <v/>
      </c>
      <c r="R221" s="192" t="str">
        <f>IF('DADOS e Estimativa_old'!R94&gt;0,IF(AND('DADOS e Estimativa_old'!$Z94&lt;='DADOS e Estimativa_old'!R94,'DADOS e Estimativa_old'!R94&lt;='DADOS e Estimativa_old'!$AA94),'DADOS e Estimativa_old'!R94,"excluído*"),"")</f>
        <v/>
      </c>
      <c r="S221" s="192" t="str">
        <f>IF('DADOS e Estimativa_old'!S94&gt;0,IF(AND('DADOS e Estimativa_old'!$Z94&lt;='DADOS e Estimativa_old'!S94,'DADOS e Estimativa_old'!S94&lt;='DADOS e Estimativa_old'!$AA94),'DADOS e Estimativa_old'!S94,"excluído*"),"")</f>
        <v/>
      </c>
      <c r="T221" s="192" t="str">
        <f>IF('DADOS e Estimativa_old'!T94&gt;0,IF(AND('DADOS e Estimativa_old'!$Z94&lt;='DADOS e Estimativa_old'!T94,'DADOS e Estimativa_old'!T94&lt;='DADOS e Estimativa_old'!$AA94),'DADOS e Estimativa_old'!T94,"excluído*"),"")</f>
        <v/>
      </c>
      <c r="U221" s="192" t="str">
        <f>IF('DADOS e Estimativa_old'!U94&gt;0,IF(AND('DADOS e Estimativa_old'!$Z94&lt;='DADOS e Estimativa_old'!U94,'DADOS e Estimativa_old'!U94&lt;='DADOS e Estimativa_old'!$AA94),'DADOS e Estimativa_old'!U94,"excluído*"),"")</f>
        <v/>
      </c>
      <c r="V221" s="192" t="str">
        <f>IF('DADOS e Estimativa_old'!V94&gt;0,IF(AND('DADOS e Estimativa_old'!$Z94&lt;='DADOS e Estimativa_old'!V94,'DADOS e Estimativa_old'!V94&lt;='DADOS e Estimativa_old'!$AA94),'DADOS e Estimativa_old'!V94,"excluído*"),"")</f>
        <v/>
      </c>
      <c r="W221" s="193" t="str">
        <f>IF('DADOS e Estimativa_old'!W94&gt;0,IF(AND('DADOS e Estimativa_old'!$Z94&lt;='DADOS e Estimativa_old'!W94,'DADOS e Estimativa_old'!W94&lt;='DADOS e Estimativa_old'!$AA94),'DADOS e Estimativa_old'!W94,"excluído*"),"")</f>
        <v/>
      </c>
      <c r="X221" s="166">
        <f t="shared" si="49"/>
        <v>1954.37</v>
      </c>
      <c r="Y221" s="167"/>
      <c r="Z221" s="209">
        <f t="shared" si="50"/>
        <v>3908.74</v>
      </c>
      <c r="AA221" s="167"/>
      <c r="AB221" s="169">
        <v>3544.73</v>
      </c>
      <c r="AC221" s="54">
        <f t="shared" si="51"/>
        <v>-0.4486547636</v>
      </c>
      <c r="AD221" s="170">
        <v>6.0</v>
      </c>
    </row>
    <row r="222">
      <c r="A222" s="195" t="str">
        <f>IF('DADOS e Estimativa_old'!A95="","",'DADOS e Estimativa_old'!A95)</f>
        <v>6-83</v>
      </c>
      <c r="B222" s="196" t="str">
        <f>IF('DADOS e Estimativa_old'!B95="","",'DADOS e Estimativa_old'!B95)</f>
        <v>Slipt-Cassete  22.000 a 24.000 BTU's</v>
      </c>
      <c r="C222" s="197">
        <f>IF('DADOS e Estimativa_old'!C95="","",'DADOS e Estimativa_old'!C95)</f>
        <v>2</v>
      </c>
      <c r="D222" s="197" t="str">
        <f>IF('DADOS e Estimativa_old'!D95="","",'DADOS e Estimativa_old'!D95)</f>
        <v>unid.</v>
      </c>
      <c r="E222" s="198">
        <f>IF('DADOS e Estimativa_old'!E95&gt;0,IF(AND('DADOS e Estimativa_old'!$Z95&lt;='DADOS e Estimativa_old'!E95,'DADOS e Estimativa_old'!E95&lt;='DADOS e Estimativa_old'!$AA95),'DADOS e Estimativa_old'!E95,"excluído*"),"")</f>
        <v>7456.55</v>
      </c>
      <c r="F222" s="198" t="str">
        <f>IF('DADOS e Estimativa_old'!F95&gt;0,IF(AND('DADOS e Estimativa_old'!$Z95&lt;='DADOS e Estimativa_old'!F95,'DADOS e Estimativa_old'!F95&lt;='DADOS e Estimativa_old'!$AA95),'DADOS e Estimativa_old'!F95,"excluído*"),"")</f>
        <v>excluído*</v>
      </c>
      <c r="G222" s="198">
        <f>IF('DADOS e Estimativa_old'!G95&gt;0,IF(AND('DADOS e Estimativa_old'!$Z95&lt;='DADOS e Estimativa_old'!G95,'DADOS e Estimativa_old'!G95&lt;='DADOS e Estimativa_old'!$AA95),'DADOS e Estimativa_old'!G95,"excluído*"),"")</f>
        <v>7500</v>
      </c>
      <c r="H222" s="198">
        <f>IF('DADOS e Estimativa_old'!H95&gt;0,IF(AND('DADOS e Estimativa_old'!$Z95&lt;='DADOS e Estimativa_old'!H95,'DADOS e Estimativa_old'!H95&lt;='DADOS e Estimativa_old'!$AA95),'DADOS e Estimativa_old'!H95,"excluído*"),"")</f>
        <v>8089</v>
      </c>
      <c r="I222" s="198" t="str">
        <f>IF('DADOS e Estimativa_old'!I95&gt;0,IF(AND('DADOS e Estimativa_old'!$Z95&lt;='DADOS e Estimativa_old'!I95,'DADOS e Estimativa_old'!I95&lt;='DADOS e Estimativa_old'!$AA95),'DADOS e Estimativa_old'!I95,"excluído*"),"")</f>
        <v/>
      </c>
      <c r="J222" s="198">
        <f>IF('DADOS e Estimativa_old'!J95&gt;0,IF(AND('DADOS e Estimativa_old'!$Z95&lt;='DADOS e Estimativa_old'!J95,'DADOS e Estimativa_old'!J95&lt;='DADOS e Estimativa_old'!$AA95),'DADOS e Estimativa_old'!J95,"excluído*"),"")</f>
        <v>8228</v>
      </c>
      <c r="K222" s="198" t="str">
        <f>IF('DADOS e Estimativa_old'!K95&gt;0,IF(AND('DADOS e Estimativa_old'!$Z95&lt;='DADOS e Estimativa_old'!K95,'DADOS e Estimativa_old'!K95&lt;='DADOS e Estimativa_old'!$AA95),'DADOS e Estimativa_old'!K95,"excluído*"),"")</f>
        <v>excluído*</v>
      </c>
      <c r="L222" s="198" t="str">
        <f>IF('DADOS e Estimativa_old'!L95&gt;0,IF(AND('DADOS e Estimativa_old'!$Z95&lt;='DADOS e Estimativa_old'!L95,'DADOS e Estimativa_old'!L95&lt;='DADOS e Estimativa_old'!$AA95),'DADOS e Estimativa_old'!L95,"excluído*"),"")</f>
        <v/>
      </c>
      <c r="M222" s="198" t="str">
        <f>IF('DADOS e Estimativa_old'!M95&gt;0,IF(AND('DADOS e Estimativa_old'!$Z95&lt;='DADOS e Estimativa_old'!M95,'DADOS e Estimativa_old'!M95&lt;='DADOS e Estimativa_old'!$AA95),'DADOS e Estimativa_old'!M95,"excluído*"),"")</f>
        <v/>
      </c>
      <c r="N222" s="198" t="str">
        <f>IF('DADOS e Estimativa_old'!N95&gt;0,IF(AND('DADOS e Estimativa_old'!$Z95&lt;='DADOS e Estimativa_old'!N95,'DADOS e Estimativa_old'!N95&lt;='DADOS e Estimativa_old'!$AA95),'DADOS e Estimativa_old'!N95,"excluído*"),"")</f>
        <v/>
      </c>
      <c r="O222" s="198" t="str">
        <f>IF('DADOS e Estimativa_old'!O95&gt;0,IF(AND('DADOS e Estimativa_old'!$Z95&lt;='DADOS e Estimativa_old'!O95,'DADOS e Estimativa_old'!O95&lt;='DADOS e Estimativa_old'!$AA95),'DADOS e Estimativa_old'!O95,"excluído*"),"")</f>
        <v/>
      </c>
      <c r="P222" s="198" t="str">
        <f>IF('DADOS e Estimativa_old'!P95&gt;0,IF(AND('DADOS e Estimativa_old'!$Z95&lt;='DADOS e Estimativa_old'!P95,'DADOS e Estimativa_old'!P95&lt;='DADOS e Estimativa_old'!$AA95),'DADOS e Estimativa_old'!P95,"excluído*"),"")</f>
        <v/>
      </c>
      <c r="Q222" s="198" t="str">
        <f>IF('DADOS e Estimativa_old'!Q95&gt;0,IF(AND('DADOS e Estimativa_old'!$Z95&lt;='DADOS e Estimativa_old'!Q95,'DADOS e Estimativa_old'!Q95&lt;='DADOS e Estimativa_old'!$AA95),'DADOS e Estimativa_old'!Q95,"excluído*"),"")</f>
        <v/>
      </c>
      <c r="R222" s="198" t="str">
        <f>IF('DADOS e Estimativa_old'!R95&gt;0,IF(AND('DADOS e Estimativa_old'!$Z95&lt;='DADOS e Estimativa_old'!R95,'DADOS e Estimativa_old'!R95&lt;='DADOS e Estimativa_old'!$AA95),'DADOS e Estimativa_old'!R95,"excluído*"),"")</f>
        <v/>
      </c>
      <c r="S222" s="198" t="str">
        <f>IF('DADOS e Estimativa_old'!S95&gt;0,IF(AND('DADOS e Estimativa_old'!$Z95&lt;='DADOS e Estimativa_old'!S95,'DADOS e Estimativa_old'!S95&lt;='DADOS e Estimativa_old'!$AA95),'DADOS e Estimativa_old'!S95,"excluído*"),"")</f>
        <v/>
      </c>
      <c r="T222" s="198" t="str">
        <f>IF('DADOS e Estimativa_old'!T95&gt;0,IF(AND('DADOS e Estimativa_old'!$Z95&lt;='DADOS e Estimativa_old'!T95,'DADOS e Estimativa_old'!T95&lt;='DADOS e Estimativa_old'!$AA95),'DADOS e Estimativa_old'!T95,"excluído*"),"")</f>
        <v/>
      </c>
      <c r="U222" s="198" t="str">
        <f>IF('DADOS e Estimativa_old'!U95&gt;0,IF(AND('DADOS e Estimativa_old'!$Z95&lt;='DADOS e Estimativa_old'!U95,'DADOS e Estimativa_old'!U95&lt;='DADOS e Estimativa_old'!$AA95),'DADOS e Estimativa_old'!U95,"excluído*"),"")</f>
        <v/>
      </c>
      <c r="V222" s="198" t="str">
        <f>IF('DADOS e Estimativa_old'!V95&gt;0,IF(AND('DADOS e Estimativa_old'!$Z95&lt;='DADOS e Estimativa_old'!V95,'DADOS e Estimativa_old'!V95&lt;='DADOS e Estimativa_old'!$AA95),'DADOS e Estimativa_old'!V95,"excluído*"),"")</f>
        <v/>
      </c>
      <c r="W222" s="199" t="str">
        <f>IF('DADOS e Estimativa_old'!W95&gt;0,IF(AND('DADOS e Estimativa_old'!$Z95&lt;='DADOS e Estimativa_old'!W95,'DADOS e Estimativa_old'!W95&lt;='DADOS e Estimativa_old'!$AA95),'DADOS e Estimativa_old'!W95,"excluído*"),"")</f>
        <v/>
      </c>
      <c r="X222" s="177">
        <f t="shared" si="49"/>
        <v>7818.39</v>
      </c>
      <c r="Y222" s="167"/>
      <c r="Z222" s="210">
        <f t="shared" si="50"/>
        <v>15636.78</v>
      </c>
      <c r="AA222" s="142"/>
      <c r="AB222" s="169">
        <v>8623.87</v>
      </c>
      <c r="AC222" s="54">
        <f t="shared" si="51"/>
        <v>-0.09340122242</v>
      </c>
      <c r="AD222" s="170">
        <v>6.0</v>
      </c>
    </row>
    <row r="223">
      <c r="A223" s="195" t="str">
        <f>IF('DADOS e Estimativa_old'!A96="","",'DADOS e Estimativa_old'!A96)</f>
        <v>6-84</v>
      </c>
      <c r="B223" s="196" t="str">
        <f>IF('DADOS e Estimativa_old'!B96="","",'DADOS e Estimativa_old'!B96)</f>
        <v>Instalação item 83</v>
      </c>
      <c r="C223" s="197">
        <f>IF('DADOS e Estimativa_old'!C96="","",'DADOS e Estimativa_old'!C96)</f>
        <v>2</v>
      </c>
      <c r="D223" s="197" t="str">
        <f>IF('DADOS e Estimativa_old'!D96="","",'DADOS e Estimativa_old'!D96)</f>
        <v>unid.</v>
      </c>
      <c r="E223" s="198">
        <f>IF('DADOS e Estimativa_old'!E96&gt;0,IF(AND('DADOS e Estimativa_old'!$Z96&lt;='DADOS e Estimativa_old'!E96,'DADOS e Estimativa_old'!E96&lt;='DADOS e Estimativa_old'!$AA96),'DADOS e Estimativa_old'!E96,"excluído*"),"")</f>
        <v>3128.08</v>
      </c>
      <c r="F223" s="198" t="str">
        <f>IF('DADOS e Estimativa_old'!F96&gt;0,IF(AND('DADOS e Estimativa_old'!$Z96&lt;='DADOS e Estimativa_old'!F96,'DADOS e Estimativa_old'!F96&lt;='DADOS e Estimativa_old'!$AA96),'DADOS e Estimativa_old'!F96,"excluído*"),"")</f>
        <v>excluído*</v>
      </c>
      <c r="G223" s="198" t="str">
        <f>IF('DADOS e Estimativa_old'!G96&gt;0,IF(AND('DADOS e Estimativa_old'!$Z96&lt;='DADOS e Estimativa_old'!G96,'DADOS e Estimativa_old'!G96&lt;='DADOS e Estimativa_old'!$AA96),'DADOS e Estimativa_old'!G96,"excluído*"),"")</f>
        <v/>
      </c>
      <c r="H223" s="198" t="str">
        <f>IF('DADOS e Estimativa_old'!H96&gt;0,IF(AND('DADOS e Estimativa_old'!$Z96&lt;='DADOS e Estimativa_old'!H96,'DADOS e Estimativa_old'!H96&lt;='DADOS e Estimativa_old'!$AA96),'DADOS e Estimativa_old'!H96,"excluído*"),"")</f>
        <v/>
      </c>
      <c r="I223" s="198">
        <f>IF('DADOS e Estimativa_old'!I96&gt;0,IF(AND('DADOS e Estimativa_old'!$Z96&lt;='DADOS e Estimativa_old'!I96,'DADOS e Estimativa_old'!I96&lt;='DADOS e Estimativa_old'!$AA96),'DADOS e Estimativa_old'!I96,"excluído*"),"")</f>
        <v>1316</v>
      </c>
      <c r="J223" s="198" t="str">
        <f>IF('DADOS e Estimativa_old'!J96&gt;0,IF(AND('DADOS e Estimativa_old'!$Z96&lt;='DADOS e Estimativa_old'!J96,'DADOS e Estimativa_old'!J96&lt;='DADOS e Estimativa_old'!$AA96),'DADOS e Estimativa_old'!J96,"excluído*"),"")</f>
        <v/>
      </c>
      <c r="K223" s="198" t="str">
        <f>IF('DADOS e Estimativa_old'!K96&gt;0,IF(AND('DADOS e Estimativa_old'!$Z96&lt;='DADOS e Estimativa_old'!K96,'DADOS e Estimativa_old'!K96&lt;='DADOS e Estimativa_old'!$AA96),'DADOS e Estimativa_old'!K96,"excluído*"),"")</f>
        <v/>
      </c>
      <c r="L223" s="198" t="str">
        <f>IF('DADOS e Estimativa_old'!L96&gt;0,IF(AND('DADOS e Estimativa_old'!$Z96&lt;='DADOS e Estimativa_old'!L96,'DADOS e Estimativa_old'!L96&lt;='DADOS e Estimativa_old'!$AA96),'DADOS e Estimativa_old'!L96,"excluído*"),"")</f>
        <v/>
      </c>
      <c r="M223" s="198" t="str">
        <f>IF('DADOS e Estimativa_old'!M96&gt;0,IF(AND('DADOS e Estimativa_old'!$Z96&lt;='DADOS e Estimativa_old'!M96,'DADOS e Estimativa_old'!M96&lt;='DADOS e Estimativa_old'!$AA96),'DADOS e Estimativa_old'!M96,"excluído*"),"")</f>
        <v/>
      </c>
      <c r="N223" s="198" t="str">
        <f>IF('DADOS e Estimativa_old'!N96&gt;0,IF(AND('DADOS e Estimativa_old'!$Z96&lt;='DADOS e Estimativa_old'!N96,'DADOS e Estimativa_old'!N96&lt;='DADOS e Estimativa_old'!$AA96),'DADOS e Estimativa_old'!N96,"excluído*"),"")</f>
        <v/>
      </c>
      <c r="O223" s="198" t="str">
        <f>IF('DADOS e Estimativa_old'!O96&gt;0,IF(AND('DADOS e Estimativa_old'!$Z96&lt;='DADOS e Estimativa_old'!O96,'DADOS e Estimativa_old'!O96&lt;='DADOS e Estimativa_old'!$AA96),'DADOS e Estimativa_old'!O96,"excluído*"),"")</f>
        <v/>
      </c>
      <c r="P223" s="198" t="str">
        <f>IF('DADOS e Estimativa_old'!P96&gt;0,IF(AND('DADOS e Estimativa_old'!$Z96&lt;='DADOS e Estimativa_old'!P96,'DADOS e Estimativa_old'!P96&lt;='DADOS e Estimativa_old'!$AA96),'DADOS e Estimativa_old'!P96,"excluído*"),"")</f>
        <v/>
      </c>
      <c r="Q223" s="198" t="str">
        <f>IF('DADOS e Estimativa_old'!Q96&gt;0,IF(AND('DADOS e Estimativa_old'!$Z96&lt;='DADOS e Estimativa_old'!Q96,'DADOS e Estimativa_old'!Q96&lt;='DADOS e Estimativa_old'!$AA96),'DADOS e Estimativa_old'!Q96,"excluído*"),"")</f>
        <v/>
      </c>
      <c r="R223" s="198" t="str">
        <f>IF('DADOS e Estimativa_old'!R96&gt;0,IF(AND('DADOS e Estimativa_old'!$Z96&lt;='DADOS e Estimativa_old'!R96,'DADOS e Estimativa_old'!R96&lt;='DADOS e Estimativa_old'!$AA96),'DADOS e Estimativa_old'!R96,"excluído*"),"")</f>
        <v/>
      </c>
      <c r="S223" s="198" t="str">
        <f>IF('DADOS e Estimativa_old'!S96&gt;0,IF(AND('DADOS e Estimativa_old'!$Z96&lt;='DADOS e Estimativa_old'!S96,'DADOS e Estimativa_old'!S96&lt;='DADOS e Estimativa_old'!$AA96),'DADOS e Estimativa_old'!S96,"excluído*"),"")</f>
        <v/>
      </c>
      <c r="T223" s="198" t="str">
        <f>IF('DADOS e Estimativa_old'!T96&gt;0,IF(AND('DADOS e Estimativa_old'!$Z96&lt;='DADOS e Estimativa_old'!T96,'DADOS e Estimativa_old'!T96&lt;='DADOS e Estimativa_old'!$AA96),'DADOS e Estimativa_old'!T96,"excluído*"),"")</f>
        <v/>
      </c>
      <c r="U223" s="198" t="str">
        <f>IF('DADOS e Estimativa_old'!U96&gt;0,IF(AND('DADOS e Estimativa_old'!$Z96&lt;='DADOS e Estimativa_old'!U96,'DADOS e Estimativa_old'!U96&lt;='DADOS e Estimativa_old'!$AA96),'DADOS e Estimativa_old'!U96,"excluído*"),"")</f>
        <v/>
      </c>
      <c r="V223" s="198" t="str">
        <f>IF('DADOS e Estimativa_old'!V96&gt;0,IF(AND('DADOS e Estimativa_old'!$Z96&lt;='DADOS e Estimativa_old'!V96,'DADOS e Estimativa_old'!V96&lt;='DADOS e Estimativa_old'!$AA96),'DADOS e Estimativa_old'!V96,"excluído*"),"")</f>
        <v/>
      </c>
      <c r="W223" s="199" t="str">
        <f>IF('DADOS e Estimativa_old'!W96&gt;0,IF(AND('DADOS e Estimativa_old'!$Z96&lt;='DADOS e Estimativa_old'!W96,'DADOS e Estimativa_old'!W96&lt;='DADOS e Estimativa_old'!$AA96),'DADOS e Estimativa_old'!W96,"excluído*"),"")</f>
        <v/>
      </c>
      <c r="X223" s="177">
        <f t="shared" si="49"/>
        <v>2222.04</v>
      </c>
      <c r="Y223" s="167"/>
      <c r="Z223" s="210">
        <f t="shared" si="50"/>
        <v>4444.08</v>
      </c>
      <c r="AA223" s="142"/>
      <c r="AB223" s="169">
        <v>2214.38</v>
      </c>
      <c r="AC223" s="54">
        <f t="shared" si="51"/>
        <v>0.003459207543</v>
      </c>
      <c r="AD223" s="170">
        <v>6.0</v>
      </c>
    </row>
    <row r="224">
      <c r="A224" s="189" t="str">
        <f>IF('DADOS e Estimativa_old'!A97="","",'DADOS e Estimativa_old'!A97)</f>
        <v>6-85</v>
      </c>
      <c r="B224" s="190" t="str">
        <f>IF('DADOS e Estimativa_old'!B97="","",'DADOS e Estimativa_old'!B97)</f>
        <v>Slipt-Cassete  33.000 a 36.000 BTU's</v>
      </c>
      <c r="C224" s="191">
        <f>IF('DADOS e Estimativa_old'!C97="","",'DADOS e Estimativa_old'!C97)</f>
        <v>4</v>
      </c>
      <c r="D224" s="191" t="str">
        <f>IF('DADOS e Estimativa_old'!D97="","",'DADOS e Estimativa_old'!D97)</f>
        <v>unid.</v>
      </c>
      <c r="E224" s="192">
        <f>IF('DADOS e Estimativa_old'!E97&gt;0,IF(AND('DADOS e Estimativa_old'!$Z97&lt;='DADOS e Estimativa_old'!E97,'DADOS e Estimativa_old'!E97&lt;='DADOS e Estimativa_old'!$AA97),'DADOS e Estimativa_old'!E97,"excluído*"),"")</f>
        <v>9879.05</v>
      </c>
      <c r="F224" s="192" t="str">
        <f>IF('DADOS e Estimativa_old'!F97&gt;0,IF(AND('DADOS e Estimativa_old'!$Z97&lt;='DADOS e Estimativa_old'!F97,'DADOS e Estimativa_old'!F97&lt;='DADOS e Estimativa_old'!$AA97),'DADOS e Estimativa_old'!F97,"excluído*"),"")</f>
        <v>excluído*</v>
      </c>
      <c r="G224" s="192">
        <f>IF('DADOS e Estimativa_old'!G97&gt;0,IF(AND('DADOS e Estimativa_old'!$Z97&lt;='DADOS e Estimativa_old'!G97,'DADOS e Estimativa_old'!G97&lt;='DADOS e Estimativa_old'!$AA97),'DADOS e Estimativa_old'!G97,"excluído*"),"")</f>
        <v>9950</v>
      </c>
      <c r="H224" s="192">
        <f>IF('DADOS e Estimativa_old'!H97&gt;0,IF(AND('DADOS e Estimativa_old'!$Z97&lt;='DADOS e Estimativa_old'!H97,'DADOS e Estimativa_old'!H97&lt;='DADOS e Estimativa_old'!$AA97),'DADOS e Estimativa_old'!H97,"excluído*"),"")</f>
        <v>10299</v>
      </c>
      <c r="I224" s="192" t="str">
        <f>IF('DADOS e Estimativa_old'!I97&gt;0,IF(AND('DADOS e Estimativa_old'!$Z97&lt;='DADOS e Estimativa_old'!I97,'DADOS e Estimativa_old'!I97&lt;='DADOS e Estimativa_old'!$AA97),'DADOS e Estimativa_old'!I97,"excluído*"),"")</f>
        <v/>
      </c>
      <c r="J224" s="192">
        <f>IF('DADOS e Estimativa_old'!J97&gt;0,IF(AND('DADOS e Estimativa_old'!$Z97&lt;='DADOS e Estimativa_old'!J97,'DADOS e Estimativa_old'!J97&lt;='DADOS e Estimativa_old'!$AA97),'DADOS e Estimativa_old'!J97,"excluído*"),"")</f>
        <v>8688</v>
      </c>
      <c r="K224" s="192">
        <f>IF('DADOS e Estimativa_old'!K97&gt;0,IF(AND('DADOS e Estimativa_old'!$Z97&lt;='DADOS e Estimativa_old'!K97,'DADOS e Estimativa_old'!K97&lt;='DADOS e Estimativa_old'!$AA97),'DADOS e Estimativa_old'!K97,"excluído*"),"")</f>
        <v>9780</v>
      </c>
      <c r="L224" s="192" t="str">
        <f>IF('DADOS e Estimativa_old'!L97&gt;0,IF(AND('DADOS e Estimativa_old'!$Z97&lt;='DADOS e Estimativa_old'!L97,'DADOS e Estimativa_old'!L97&lt;='DADOS e Estimativa_old'!$AA97),'DADOS e Estimativa_old'!L97,"excluído*"),"")</f>
        <v/>
      </c>
      <c r="M224" s="192" t="str">
        <f>IF('DADOS e Estimativa_old'!M97&gt;0,IF(AND('DADOS e Estimativa_old'!$Z97&lt;='DADOS e Estimativa_old'!M97,'DADOS e Estimativa_old'!M97&lt;='DADOS e Estimativa_old'!$AA97),'DADOS e Estimativa_old'!M97,"excluído*"),"")</f>
        <v/>
      </c>
      <c r="N224" s="192" t="str">
        <f>IF('DADOS e Estimativa_old'!N97&gt;0,IF(AND('DADOS e Estimativa_old'!$Z97&lt;='DADOS e Estimativa_old'!N97,'DADOS e Estimativa_old'!N97&lt;='DADOS e Estimativa_old'!$AA97),'DADOS e Estimativa_old'!N97,"excluído*"),"")</f>
        <v/>
      </c>
      <c r="O224" s="192" t="str">
        <f>IF('DADOS e Estimativa_old'!O97&gt;0,IF(AND('DADOS e Estimativa_old'!$Z97&lt;='DADOS e Estimativa_old'!O97,'DADOS e Estimativa_old'!O97&lt;='DADOS e Estimativa_old'!$AA97),'DADOS e Estimativa_old'!O97,"excluído*"),"")</f>
        <v/>
      </c>
      <c r="P224" s="192" t="str">
        <f>IF('DADOS e Estimativa_old'!P97&gt;0,IF(AND('DADOS e Estimativa_old'!$Z97&lt;='DADOS e Estimativa_old'!P97,'DADOS e Estimativa_old'!P97&lt;='DADOS e Estimativa_old'!$AA97),'DADOS e Estimativa_old'!P97,"excluído*"),"")</f>
        <v/>
      </c>
      <c r="Q224" s="192" t="str">
        <f>IF('DADOS e Estimativa_old'!Q97&gt;0,IF(AND('DADOS e Estimativa_old'!$Z97&lt;='DADOS e Estimativa_old'!Q97,'DADOS e Estimativa_old'!Q97&lt;='DADOS e Estimativa_old'!$AA97),'DADOS e Estimativa_old'!Q97,"excluído*"),"")</f>
        <v/>
      </c>
      <c r="R224" s="192" t="str">
        <f>IF('DADOS e Estimativa_old'!R97&gt;0,IF(AND('DADOS e Estimativa_old'!$Z97&lt;='DADOS e Estimativa_old'!R97,'DADOS e Estimativa_old'!R97&lt;='DADOS e Estimativa_old'!$AA97),'DADOS e Estimativa_old'!R97,"excluído*"),"")</f>
        <v/>
      </c>
      <c r="S224" s="192" t="str">
        <f>IF('DADOS e Estimativa_old'!S97&gt;0,IF(AND('DADOS e Estimativa_old'!$Z97&lt;='DADOS e Estimativa_old'!S97,'DADOS e Estimativa_old'!S97&lt;='DADOS e Estimativa_old'!$AA97),'DADOS e Estimativa_old'!S97,"excluído*"),"")</f>
        <v/>
      </c>
      <c r="T224" s="192" t="str">
        <f>IF('DADOS e Estimativa_old'!T97&gt;0,IF(AND('DADOS e Estimativa_old'!$Z97&lt;='DADOS e Estimativa_old'!T97,'DADOS e Estimativa_old'!T97&lt;='DADOS e Estimativa_old'!$AA97),'DADOS e Estimativa_old'!T97,"excluído*"),"")</f>
        <v/>
      </c>
      <c r="U224" s="192" t="str">
        <f>IF('DADOS e Estimativa_old'!U97&gt;0,IF(AND('DADOS e Estimativa_old'!$Z97&lt;='DADOS e Estimativa_old'!U97,'DADOS e Estimativa_old'!U97&lt;='DADOS e Estimativa_old'!$AA97),'DADOS e Estimativa_old'!U97,"excluído*"),"")</f>
        <v/>
      </c>
      <c r="V224" s="192" t="str">
        <f>IF('DADOS e Estimativa_old'!V97&gt;0,IF(AND('DADOS e Estimativa_old'!$Z97&lt;='DADOS e Estimativa_old'!V97,'DADOS e Estimativa_old'!V97&lt;='DADOS e Estimativa_old'!$AA97),'DADOS e Estimativa_old'!V97,"excluído*"),"")</f>
        <v/>
      </c>
      <c r="W224" s="193" t="str">
        <f>IF('DADOS e Estimativa_old'!W97&gt;0,IF(AND('DADOS e Estimativa_old'!$Z97&lt;='DADOS e Estimativa_old'!W97,'DADOS e Estimativa_old'!W97&lt;='DADOS e Estimativa_old'!$AA97),'DADOS e Estimativa_old'!W97,"excluído*"),"")</f>
        <v/>
      </c>
      <c r="X224" s="166">
        <f t="shared" si="49"/>
        <v>9719.21</v>
      </c>
      <c r="Y224" s="167"/>
      <c r="Z224" s="209">
        <f t="shared" si="50"/>
        <v>38876.84</v>
      </c>
      <c r="AA224" s="167"/>
      <c r="AB224" s="169">
        <v>10109.86</v>
      </c>
      <c r="AC224" s="54">
        <f t="shared" si="51"/>
        <v>-0.03864049552</v>
      </c>
      <c r="AD224" s="170">
        <v>6.0</v>
      </c>
    </row>
    <row r="225">
      <c r="A225" s="201" t="str">
        <f>IF('DADOS e Estimativa_old'!A98="","",'DADOS e Estimativa_old'!A98)</f>
        <v>6-86</v>
      </c>
      <c r="B225" s="202" t="str">
        <f>IF('DADOS e Estimativa_old'!B98="","",'DADOS e Estimativa_old'!B98)</f>
        <v>Instalação item 85</v>
      </c>
      <c r="C225" s="203">
        <f>IF('DADOS e Estimativa_old'!C98="","",'DADOS e Estimativa_old'!C98)</f>
        <v>4</v>
      </c>
      <c r="D225" s="203" t="str">
        <f>IF('DADOS e Estimativa_old'!D98="","",'DADOS e Estimativa_old'!D98)</f>
        <v>unid.</v>
      </c>
      <c r="E225" s="204">
        <f>IF('DADOS e Estimativa_old'!E98&gt;0,IF(AND('DADOS e Estimativa_old'!$Z98&lt;='DADOS e Estimativa_old'!E98,'DADOS e Estimativa_old'!E98&lt;='DADOS e Estimativa_old'!$AA98),'DADOS e Estimativa_old'!E98,"excluído*"),"")</f>
        <v>3128.08</v>
      </c>
      <c r="F225" s="204" t="str">
        <f>IF('DADOS e Estimativa_old'!F98&gt;0,IF(AND('DADOS e Estimativa_old'!$Z98&lt;='DADOS e Estimativa_old'!F98,'DADOS e Estimativa_old'!F98&lt;='DADOS e Estimativa_old'!$AA98),'DADOS e Estimativa_old'!F98,"excluído*"),"")</f>
        <v>excluído*</v>
      </c>
      <c r="G225" s="204" t="str">
        <f>IF('DADOS e Estimativa_old'!G98&gt;0,IF(AND('DADOS e Estimativa_old'!$Z98&lt;='DADOS e Estimativa_old'!G98,'DADOS e Estimativa_old'!G98&lt;='DADOS e Estimativa_old'!$AA98),'DADOS e Estimativa_old'!G98,"excluído*"),"")</f>
        <v/>
      </c>
      <c r="H225" s="204" t="str">
        <f>IF('DADOS e Estimativa_old'!H98&gt;0,IF(AND('DADOS e Estimativa_old'!$Z98&lt;='DADOS e Estimativa_old'!H98,'DADOS e Estimativa_old'!H98&lt;='DADOS e Estimativa_old'!$AA98),'DADOS e Estimativa_old'!H98,"excluído*"),"")</f>
        <v/>
      </c>
      <c r="I225" s="204">
        <f>IF('DADOS e Estimativa_old'!I98&gt;0,IF(AND('DADOS e Estimativa_old'!$Z98&lt;='DADOS e Estimativa_old'!I98,'DADOS e Estimativa_old'!I98&lt;='DADOS e Estimativa_old'!$AA98),'DADOS e Estimativa_old'!I98,"excluído*"),"")</f>
        <v>1579</v>
      </c>
      <c r="J225" s="204" t="str">
        <f>IF('DADOS e Estimativa_old'!J98&gt;0,IF(AND('DADOS e Estimativa_old'!$Z98&lt;='DADOS e Estimativa_old'!J98,'DADOS e Estimativa_old'!J98&lt;='DADOS e Estimativa_old'!$AA98),'DADOS e Estimativa_old'!J98,"excluído*"),"")</f>
        <v/>
      </c>
      <c r="K225" s="204" t="str">
        <f>IF('DADOS e Estimativa_old'!K98&gt;0,IF(AND('DADOS e Estimativa_old'!$Z98&lt;='DADOS e Estimativa_old'!K98,'DADOS e Estimativa_old'!K98&lt;='DADOS e Estimativa_old'!$AA98),'DADOS e Estimativa_old'!K98,"excluído*"),"")</f>
        <v/>
      </c>
      <c r="L225" s="204" t="str">
        <f>IF('DADOS e Estimativa_old'!L98&gt;0,IF(AND('DADOS e Estimativa_old'!$Z98&lt;='DADOS e Estimativa_old'!L98,'DADOS e Estimativa_old'!L98&lt;='DADOS e Estimativa_old'!$AA98),'DADOS e Estimativa_old'!L98,"excluído*"),"")</f>
        <v/>
      </c>
      <c r="M225" s="204" t="str">
        <f>IF('DADOS e Estimativa_old'!M98&gt;0,IF(AND('DADOS e Estimativa_old'!$Z98&lt;='DADOS e Estimativa_old'!M98,'DADOS e Estimativa_old'!M98&lt;='DADOS e Estimativa_old'!$AA98),'DADOS e Estimativa_old'!M98,"excluído*"),"")</f>
        <v/>
      </c>
      <c r="N225" s="204" t="str">
        <f>IF('DADOS e Estimativa_old'!N98&gt;0,IF(AND('DADOS e Estimativa_old'!$Z98&lt;='DADOS e Estimativa_old'!N98,'DADOS e Estimativa_old'!N98&lt;='DADOS e Estimativa_old'!$AA98),'DADOS e Estimativa_old'!N98,"excluído*"),"")</f>
        <v/>
      </c>
      <c r="O225" s="204" t="str">
        <f>IF('DADOS e Estimativa_old'!O98&gt;0,IF(AND('DADOS e Estimativa_old'!$Z98&lt;='DADOS e Estimativa_old'!O98,'DADOS e Estimativa_old'!O98&lt;='DADOS e Estimativa_old'!$AA98),'DADOS e Estimativa_old'!O98,"excluído*"),"")</f>
        <v/>
      </c>
      <c r="P225" s="204" t="str">
        <f>IF('DADOS e Estimativa_old'!P98&gt;0,IF(AND('DADOS e Estimativa_old'!$Z98&lt;='DADOS e Estimativa_old'!P98,'DADOS e Estimativa_old'!P98&lt;='DADOS e Estimativa_old'!$AA98),'DADOS e Estimativa_old'!P98,"excluído*"),"")</f>
        <v/>
      </c>
      <c r="Q225" s="204" t="str">
        <f>IF('DADOS e Estimativa_old'!Q98&gt;0,IF(AND('DADOS e Estimativa_old'!$Z98&lt;='DADOS e Estimativa_old'!Q98,'DADOS e Estimativa_old'!Q98&lt;='DADOS e Estimativa_old'!$AA98),'DADOS e Estimativa_old'!Q98,"excluído*"),"")</f>
        <v/>
      </c>
      <c r="R225" s="204" t="str">
        <f>IF('DADOS e Estimativa_old'!R98&gt;0,IF(AND('DADOS e Estimativa_old'!$Z98&lt;='DADOS e Estimativa_old'!R98,'DADOS e Estimativa_old'!R98&lt;='DADOS e Estimativa_old'!$AA98),'DADOS e Estimativa_old'!R98,"excluído*"),"")</f>
        <v/>
      </c>
      <c r="S225" s="204" t="str">
        <f>IF('DADOS e Estimativa_old'!S98&gt;0,IF(AND('DADOS e Estimativa_old'!$Z98&lt;='DADOS e Estimativa_old'!S98,'DADOS e Estimativa_old'!S98&lt;='DADOS e Estimativa_old'!$AA98),'DADOS e Estimativa_old'!S98,"excluído*"),"")</f>
        <v/>
      </c>
      <c r="T225" s="204" t="str">
        <f>IF('DADOS e Estimativa_old'!T98&gt;0,IF(AND('DADOS e Estimativa_old'!$Z98&lt;='DADOS e Estimativa_old'!T98,'DADOS e Estimativa_old'!T98&lt;='DADOS e Estimativa_old'!$AA98),'DADOS e Estimativa_old'!T98,"excluído*"),"")</f>
        <v/>
      </c>
      <c r="U225" s="204" t="str">
        <f>IF('DADOS e Estimativa_old'!U98&gt;0,IF(AND('DADOS e Estimativa_old'!$Z98&lt;='DADOS e Estimativa_old'!U98,'DADOS e Estimativa_old'!U98&lt;='DADOS e Estimativa_old'!$AA98),'DADOS e Estimativa_old'!U98,"excluído*"),"")</f>
        <v/>
      </c>
      <c r="V225" s="204" t="str">
        <f>IF('DADOS e Estimativa_old'!V98&gt;0,IF(AND('DADOS e Estimativa_old'!$Z98&lt;='DADOS e Estimativa_old'!V98,'DADOS e Estimativa_old'!V98&lt;='DADOS e Estimativa_old'!$AA98),'DADOS e Estimativa_old'!V98,"excluído*"),"")</f>
        <v/>
      </c>
      <c r="W225" s="205" t="str">
        <f>IF('DADOS e Estimativa_old'!W98&gt;0,IF(AND('DADOS e Estimativa_old'!$Z98&lt;='DADOS e Estimativa_old'!W98,'DADOS e Estimativa_old'!W98&lt;='DADOS e Estimativa_old'!$AA98),'DADOS e Estimativa_old'!W98,"excluído*"),"")</f>
        <v/>
      </c>
      <c r="X225" s="166">
        <f t="shared" si="49"/>
        <v>2353.54</v>
      </c>
      <c r="Y225" s="167"/>
      <c r="Z225" s="206">
        <f t="shared" si="50"/>
        <v>9414.16</v>
      </c>
      <c r="AA225" s="207"/>
      <c r="AB225" s="169">
        <v>3282.73</v>
      </c>
      <c r="AC225" s="54">
        <f t="shared" si="51"/>
        <v>-0.2830540434</v>
      </c>
      <c r="AD225" s="170">
        <v>6.0</v>
      </c>
    </row>
    <row r="226" ht="19.5" customHeight="1">
      <c r="A226" s="182"/>
      <c r="B226" s="85" t="str">
        <f>B99</f>
        <v>Circunscrição VII</v>
      </c>
      <c r="C226" s="86"/>
      <c r="D226" s="86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148"/>
      <c r="Y226" s="148"/>
      <c r="Z226" s="148"/>
      <c r="AA226" s="149"/>
      <c r="AC226" s="70"/>
    </row>
    <row r="227">
      <c r="A227" s="183" t="str">
        <f>IF('DADOS e Estimativa_old'!A100="","",'DADOS e Estimativa_old'!A100)</f>
        <v>7-87</v>
      </c>
      <c r="B227" s="184" t="str">
        <f>IF('DADOS e Estimativa_old'!B100="","",'DADOS e Estimativa_old'!B100)</f>
        <v>Split Hi-Wall 12.000 BTU's</v>
      </c>
      <c r="C227" s="185">
        <f>IF('DADOS e Estimativa_old'!C100="","",'DADOS e Estimativa_old'!C100)</f>
        <v>2</v>
      </c>
      <c r="D227" s="185" t="str">
        <f>IF('DADOS e Estimativa_old'!D100="","",'DADOS e Estimativa_old'!D100)</f>
        <v>unid.</v>
      </c>
      <c r="E227" s="186">
        <f>IF('DADOS e Estimativa_old'!E100&gt;0,IF(AND('DADOS e Estimativa_old'!$Z100&lt;='DADOS e Estimativa_old'!E100,'DADOS e Estimativa_old'!E100&lt;='DADOS e Estimativa_old'!$AA100),'DADOS e Estimativa_old'!E100,"excluído*"),"")</f>
        <v>1846.05</v>
      </c>
      <c r="F227" s="186" t="str">
        <f>IF('DADOS e Estimativa_old'!F100&gt;0,IF(AND('DADOS e Estimativa_old'!$Z100&lt;='DADOS e Estimativa_old'!F100,'DADOS e Estimativa_old'!F100&lt;='DADOS e Estimativa_old'!$AA100),'DADOS e Estimativa_old'!F100,"excluído*"),"")</f>
        <v>excluído*</v>
      </c>
      <c r="G227" s="186">
        <f>IF('DADOS e Estimativa_old'!G100&gt;0,IF(AND('DADOS e Estimativa_old'!$Z100&lt;='DADOS e Estimativa_old'!G100,'DADOS e Estimativa_old'!G100&lt;='DADOS e Estimativa_old'!$AA100),'DADOS e Estimativa_old'!G100,"excluído*"),"")</f>
        <v>1875</v>
      </c>
      <c r="H227" s="186">
        <f>IF('DADOS e Estimativa_old'!H100&gt;0,IF(AND('DADOS e Estimativa_old'!$Z100&lt;='DADOS e Estimativa_old'!H100,'DADOS e Estimativa_old'!H100&lt;='DADOS e Estimativa_old'!$AA100),'DADOS e Estimativa_old'!H100,"excluído*"),"")</f>
        <v>1729</v>
      </c>
      <c r="I227" s="186" t="str">
        <f>IF('DADOS e Estimativa_old'!I100&gt;0,IF(AND('DADOS e Estimativa_old'!$Z100&lt;='DADOS e Estimativa_old'!I100,'DADOS e Estimativa_old'!I100&lt;='DADOS e Estimativa_old'!$AA100),'DADOS e Estimativa_old'!I100,"excluído*"),"")</f>
        <v/>
      </c>
      <c r="J227" s="186">
        <f>IF('DADOS e Estimativa_old'!J100&gt;0,IF(AND('DADOS e Estimativa_old'!$Z100&lt;='DADOS e Estimativa_old'!J100,'DADOS e Estimativa_old'!J100&lt;='DADOS e Estimativa_old'!$AA100),'DADOS e Estimativa_old'!J100,"excluído*"),"")</f>
        <v>1750</v>
      </c>
      <c r="K227" s="186">
        <f>IF('DADOS e Estimativa_old'!K100&gt;0,IF(AND('DADOS e Estimativa_old'!$Z100&lt;='DADOS e Estimativa_old'!K100,'DADOS e Estimativa_old'!K100&lt;='DADOS e Estimativa_old'!$AA100),'DADOS e Estimativa_old'!K100,"excluído*"),"")</f>
        <v>1541.5</v>
      </c>
      <c r="L227" s="186" t="str">
        <f>IF('DADOS e Estimativa_old'!L100&gt;0,IF(AND('DADOS e Estimativa_old'!$Z100&lt;='DADOS e Estimativa_old'!L100,'DADOS e Estimativa_old'!L100&lt;='DADOS e Estimativa_old'!$AA100),'DADOS e Estimativa_old'!L100,"excluído*"),"")</f>
        <v/>
      </c>
      <c r="M227" s="186" t="str">
        <f>IF('DADOS e Estimativa_old'!M100&gt;0,IF(AND('DADOS e Estimativa_old'!$Z100&lt;='DADOS e Estimativa_old'!M100,'DADOS e Estimativa_old'!M100&lt;='DADOS e Estimativa_old'!$AA100),'DADOS e Estimativa_old'!M100,"excluído*"),"")</f>
        <v/>
      </c>
      <c r="N227" s="186" t="str">
        <f>IF('DADOS e Estimativa_old'!N100&gt;0,IF(AND('DADOS e Estimativa_old'!$Z100&lt;='DADOS e Estimativa_old'!N100,'DADOS e Estimativa_old'!N100&lt;='DADOS e Estimativa_old'!$AA100),'DADOS e Estimativa_old'!N100,"excluído*"),"")</f>
        <v/>
      </c>
      <c r="O227" s="186" t="str">
        <f>IF('DADOS e Estimativa_old'!O100&gt;0,IF(AND('DADOS e Estimativa_old'!$Z100&lt;='DADOS e Estimativa_old'!O100,'DADOS e Estimativa_old'!O100&lt;='DADOS e Estimativa_old'!$AA100),'DADOS e Estimativa_old'!O100,"excluído*"),"")</f>
        <v/>
      </c>
      <c r="P227" s="186" t="str">
        <f>IF('DADOS e Estimativa_old'!P100&gt;0,IF(AND('DADOS e Estimativa_old'!$Z100&lt;='DADOS e Estimativa_old'!P100,'DADOS e Estimativa_old'!P100&lt;='DADOS e Estimativa_old'!$AA100),'DADOS e Estimativa_old'!P100,"excluído*"),"")</f>
        <v/>
      </c>
      <c r="Q227" s="186" t="str">
        <f>IF('DADOS e Estimativa_old'!Q100&gt;0,IF(AND('DADOS e Estimativa_old'!$Z100&lt;='DADOS e Estimativa_old'!Q100,'DADOS e Estimativa_old'!Q100&lt;='DADOS e Estimativa_old'!$AA100),'DADOS e Estimativa_old'!Q100,"excluído*"),"")</f>
        <v/>
      </c>
      <c r="R227" s="186" t="str">
        <f>IF('DADOS e Estimativa_old'!R100&gt;0,IF(AND('DADOS e Estimativa_old'!$Z100&lt;='DADOS e Estimativa_old'!R100,'DADOS e Estimativa_old'!R100&lt;='DADOS e Estimativa_old'!$AA100),'DADOS e Estimativa_old'!R100,"excluído*"),"")</f>
        <v/>
      </c>
      <c r="S227" s="186" t="str">
        <f>IF('DADOS e Estimativa_old'!S100&gt;0,IF(AND('DADOS e Estimativa_old'!$Z100&lt;='DADOS e Estimativa_old'!S100,'DADOS e Estimativa_old'!S100&lt;='DADOS e Estimativa_old'!$AA100),'DADOS e Estimativa_old'!S100,"excluído*"),"")</f>
        <v/>
      </c>
      <c r="T227" s="186" t="str">
        <f>IF('DADOS e Estimativa_old'!T100&gt;0,IF(AND('DADOS e Estimativa_old'!$Z100&lt;='DADOS e Estimativa_old'!T100,'DADOS e Estimativa_old'!T100&lt;='DADOS e Estimativa_old'!$AA100),'DADOS e Estimativa_old'!T100,"excluído*"),"")</f>
        <v/>
      </c>
      <c r="U227" s="186" t="str">
        <f>IF('DADOS e Estimativa_old'!U100&gt;0,IF(AND('DADOS e Estimativa_old'!$Z100&lt;='DADOS e Estimativa_old'!U100,'DADOS e Estimativa_old'!U100&lt;='DADOS e Estimativa_old'!$AA100),'DADOS e Estimativa_old'!U100,"excluído*"),"")</f>
        <v/>
      </c>
      <c r="V227" s="186" t="str">
        <f>IF('DADOS e Estimativa_old'!V100&gt;0,IF(AND('DADOS e Estimativa_old'!$Z100&lt;='DADOS e Estimativa_old'!V100,'DADOS e Estimativa_old'!V100&lt;='DADOS e Estimativa_old'!$AA100),'DADOS e Estimativa_old'!V100,"excluído*"),"")</f>
        <v/>
      </c>
      <c r="W227" s="187" t="str">
        <f>IF('DADOS e Estimativa_old'!W100&gt;0,IF(AND('DADOS e Estimativa_old'!$Z100&lt;='DADOS e Estimativa_old'!W100,'DADOS e Estimativa_old'!W100&lt;='DADOS e Estimativa_old'!$AA100),'DADOS e Estimativa_old'!W100,"excluído*"),"")</f>
        <v/>
      </c>
      <c r="X227" s="156">
        <f t="shared" ref="X227:X240" si="52">IF(SUM(E227:M227)&gt;0,ROUND(AVERAGE(E227:M227),2),"")</f>
        <v>1748.31</v>
      </c>
      <c r="Y227" s="157"/>
      <c r="Z227" s="188">
        <f t="shared" ref="Z227:Z240" si="53">IF(X227&lt;&gt;"",X227*C227,"")</f>
        <v>3496.62</v>
      </c>
      <c r="AA227" s="157"/>
      <c r="AB227" s="169">
        <v>1889.12</v>
      </c>
      <c r="AC227" s="54">
        <f t="shared" ref="AC227:AC240" si="54">X227/AB227-1</f>
        <v>-0.07453735072</v>
      </c>
      <c r="AD227" s="170">
        <v>7.0</v>
      </c>
    </row>
    <row r="228">
      <c r="A228" s="189" t="str">
        <f>IF('DADOS e Estimativa_old'!A101="","",'DADOS e Estimativa_old'!A101)</f>
        <v>7-88</v>
      </c>
      <c r="B228" s="190" t="str">
        <f>IF('DADOS e Estimativa_old'!B101="","",'DADOS e Estimativa_old'!B101)</f>
        <v>Instalação item 87</v>
      </c>
      <c r="C228" s="191">
        <f>IF('DADOS e Estimativa_old'!C101="","",'DADOS e Estimativa_old'!C101)</f>
        <v>2</v>
      </c>
      <c r="D228" s="191" t="str">
        <f>IF('DADOS e Estimativa_old'!D101="","",'DADOS e Estimativa_old'!D101)</f>
        <v>unid.</v>
      </c>
      <c r="E228" s="192">
        <f>IF('DADOS e Estimativa_old'!E101&gt;0,IF(AND('DADOS e Estimativa_old'!$Z101&lt;='DADOS e Estimativa_old'!E101,'DADOS e Estimativa_old'!E101&lt;='DADOS e Estimativa_old'!$AA101),'DADOS e Estimativa_old'!E101,"excluído*"),"")</f>
        <v>2468.48</v>
      </c>
      <c r="F228" s="192" t="str">
        <f>IF('DADOS e Estimativa_old'!F101&gt;0,IF(AND('DADOS e Estimativa_old'!$Z101&lt;='DADOS e Estimativa_old'!F101,'DADOS e Estimativa_old'!F101&lt;='DADOS e Estimativa_old'!$AA101),'DADOS e Estimativa_old'!F101,"excluído*"),"")</f>
        <v>excluído*</v>
      </c>
      <c r="G228" s="192" t="str">
        <f>IF('DADOS e Estimativa_old'!G101&gt;0,IF(AND('DADOS e Estimativa_old'!$Z101&lt;='DADOS e Estimativa_old'!G101,'DADOS e Estimativa_old'!G101&lt;='DADOS e Estimativa_old'!$AA101),'DADOS e Estimativa_old'!G101,"excluído*"),"")</f>
        <v/>
      </c>
      <c r="H228" s="192" t="str">
        <f>IF('DADOS e Estimativa_old'!H101&gt;0,IF(AND('DADOS e Estimativa_old'!$Z101&lt;='DADOS e Estimativa_old'!H101,'DADOS e Estimativa_old'!H101&lt;='DADOS e Estimativa_old'!$AA101),'DADOS e Estimativa_old'!H101,"excluído*"),"")</f>
        <v/>
      </c>
      <c r="I228" s="192" t="str">
        <f>IF('DADOS e Estimativa_old'!I101&gt;0,IF(AND('DADOS e Estimativa_old'!$Z101&lt;='DADOS e Estimativa_old'!I101,'DADOS e Estimativa_old'!I101&lt;='DADOS e Estimativa_old'!$AA101),'DADOS e Estimativa_old'!I101,"excluído*"),"")</f>
        <v/>
      </c>
      <c r="J228" s="192">
        <f>IF('DADOS e Estimativa_old'!J101&gt;0,IF(AND('DADOS e Estimativa_old'!$Z101&lt;='DADOS e Estimativa_old'!J101,'DADOS e Estimativa_old'!J101&lt;='DADOS e Estimativa_old'!$AA101),'DADOS e Estimativa_old'!J101,"excluído*"),"")</f>
        <v>640</v>
      </c>
      <c r="K228" s="192">
        <f>IF('DADOS e Estimativa_old'!K101&gt;0,IF(AND('DADOS e Estimativa_old'!$Z101&lt;='DADOS e Estimativa_old'!K101,'DADOS e Estimativa_old'!K101&lt;='DADOS e Estimativa_old'!$AA101),'DADOS e Estimativa_old'!K101,"excluído*"),"")</f>
        <v>835</v>
      </c>
      <c r="L228" s="192" t="str">
        <f>IF('DADOS e Estimativa_old'!L101&gt;0,IF(AND('DADOS e Estimativa_old'!$Z101&lt;='DADOS e Estimativa_old'!L101,'DADOS e Estimativa_old'!L101&lt;='DADOS e Estimativa_old'!$AA101),'DADOS e Estimativa_old'!L101,"excluído*"),"")</f>
        <v/>
      </c>
      <c r="M228" s="192" t="str">
        <f>IF('DADOS e Estimativa_old'!M101&gt;0,IF(AND('DADOS e Estimativa_old'!$Z101&lt;='DADOS e Estimativa_old'!M101,'DADOS e Estimativa_old'!M101&lt;='DADOS e Estimativa_old'!$AA101),'DADOS e Estimativa_old'!M101,"excluído*"),"")</f>
        <v/>
      </c>
      <c r="N228" s="192" t="str">
        <f>IF('DADOS e Estimativa_old'!N101&gt;0,IF(AND('DADOS e Estimativa_old'!$Z101&lt;='DADOS e Estimativa_old'!N101,'DADOS e Estimativa_old'!N101&lt;='DADOS e Estimativa_old'!$AA101),'DADOS e Estimativa_old'!N101,"excluído*"),"")</f>
        <v/>
      </c>
      <c r="O228" s="192" t="str">
        <f>IF('DADOS e Estimativa_old'!O101&gt;0,IF(AND('DADOS e Estimativa_old'!$Z101&lt;='DADOS e Estimativa_old'!O101,'DADOS e Estimativa_old'!O101&lt;='DADOS e Estimativa_old'!$AA101),'DADOS e Estimativa_old'!O101,"excluído*"),"")</f>
        <v/>
      </c>
      <c r="P228" s="192" t="str">
        <f>IF('DADOS e Estimativa_old'!P101&gt;0,IF(AND('DADOS e Estimativa_old'!$Z101&lt;='DADOS e Estimativa_old'!P101,'DADOS e Estimativa_old'!P101&lt;='DADOS e Estimativa_old'!$AA101),'DADOS e Estimativa_old'!P101,"excluído*"),"")</f>
        <v/>
      </c>
      <c r="Q228" s="192" t="str">
        <f>IF('DADOS e Estimativa_old'!Q101&gt;0,IF(AND('DADOS e Estimativa_old'!$Z101&lt;='DADOS e Estimativa_old'!Q101,'DADOS e Estimativa_old'!Q101&lt;='DADOS e Estimativa_old'!$AA101),'DADOS e Estimativa_old'!Q101,"excluído*"),"")</f>
        <v/>
      </c>
      <c r="R228" s="192" t="str">
        <f>IF('DADOS e Estimativa_old'!R101&gt;0,IF(AND('DADOS e Estimativa_old'!$Z101&lt;='DADOS e Estimativa_old'!R101,'DADOS e Estimativa_old'!R101&lt;='DADOS e Estimativa_old'!$AA101),'DADOS e Estimativa_old'!R101,"excluído*"),"")</f>
        <v/>
      </c>
      <c r="S228" s="192" t="str">
        <f>IF('DADOS e Estimativa_old'!S101&gt;0,IF(AND('DADOS e Estimativa_old'!$Z101&lt;='DADOS e Estimativa_old'!S101,'DADOS e Estimativa_old'!S101&lt;='DADOS e Estimativa_old'!$AA101),'DADOS e Estimativa_old'!S101,"excluído*"),"")</f>
        <v/>
      </c>
      <c r="T228" s="192" t="str">
        <f>IF('DADOS e Estimativa_old'!T101&gt;0,IF(AND('DADOS e Estimativa_old'!$Z101&lt;='DADOS e Estimativa_old'!T101,'DADOS e Estimativa_old'!T101&lt;='DADOS e Estimativa_old'!$AA101),'DADOS e Estimativa_old'!T101,"excluído*"),"")</f>
        <v/>
      </c>
      <c r="U228" s="192" t="str">
        <f>IF('DADOS e Estimativa_old'!U101&gt;0,IF(AND('DADOS e Estimativa_old'!$Z101&lt;='DADOS e Estimativa_old'!U101,'DADOS e Estimativa_old'!U101&lt;='DADOS e Estimativa_old'!$AA101),'DADOS e Estimativa_old'!U101,"excluído*"),"")</f>
        <v/>
      </c>
      <c r="V228" s="192" t="str">
        <f>IF('DADOS e Estimativa_old'!V101&gt;0,IF(AND('DADOS e Estimativa_old'!$Z101&lt;='DADOS e Estimativa_old'!V101,'DADOS e Estimativa_old'!V101&lt;='DADOS e Estimativa_old'!$AA101),'DADOS e Estimativa_old'!V101,"excluído*"),"")</f>
        <v/>
      </c>
      <c r="W228" s="208" t="str">
        <f>IF('DADOS e Estimativa_old'!W101&gt;0,IF(AND('DADOS e Estimativa_old'!$Z101&lt;='DADOS e Estimativa_old'!W101,'DADOS e Estimativa_old'!W101&lt;='DADOS e Estimativa_old'!$AA101),'DADOS e Estimativa_old'!W101,"excluído*"),"")</f>
        <v/>
      </c>
      <c r="X228" s="166">
        <f t="shared" si="52"/>
        <v>1314.49</v>
      </c>
      <c r="Y228" s="167"/>
      <c r="Z228" s="209">
        <f t="shared" si="53"/>
        <v>2628.98</v>
      </c>
      <c r="AA228" s="167"/>
      <c r="AB228" s="169">
        <v>650.0</v>
      </c>
      <c r="AC228" s="54">
        <f t="shared" si="54"/>
        <v>1.022292308</v>
      </c>
      <c r="AD228" s="170">
        <v>7.0</v>
      </c>
    </row>
    <row r="229">
      <c r="A229" s="195" t="str">
        <f>IF('DADOS e Estimativa_old'!A102="","",'DADOS e Estimativa_old'!A102)</f>
        <v>7-89</v>
      </c>
      <c r="B229" s="196" t="str">
        <f>IF('DADOS e Estimativa_old'!B102="","",'DADOS e Estimativa_old'!B102)</f>
        <v>Split Hi-Wall 18.000 BTU's</v>
      </c>
      <c r="C229" s="197">
        <f>IF('DADOS e Estimativa_old'!C102="","",'DADOS e Estimativa_old'!C102)</f>
        <v>6</v>
      </c>
      <c r="D229" s="197" t="str">
        <f>IF('DADOS e Estimativa_old'!D102="","",'DADOS e Estimativa_old'!D102)</f>
        <v>unid.</v>
      </c>
      <c r="E229" s="198">
        <f>IF('DADOS e Estimativa_old'!E102&gt;0,IF(AND('DADOS e Estimativa_old'!$Z102&lt;='DADOS e Estimativa_old'!E102,'DADOS e Estimativa_old'!E102&lt;='DADOS e Estimativa_old'!$AA102),'DADOS e Estimativa_old'!E102,"excluído*"),"")</f>
        <v>2136.55</v>
      </c>
      <c r="F229" s="198" t="str">
        <f>IF('DADOS e Estimativa_old'!F102&gt;0,IF(AND('DADOS e Estimativa_old'!$Z102&lt;='DADOS e Estimativa_old'!F102,'DADOS e Estimativa_old'!F102&lt;='DADOS e Estimativa_old'!$AA102),'DADOS e Estimativa_old'!F102,"excluído*"),"")</f>
        <v>excluído*</v>
      </c>
      <c r="G229" s="198">
        <f>IF('DADOS e Estimativa_old'!G102&gt;0,IF(AND('DADOS e Estimativa_old'!$Z102&lt;='DADOS e Estimativa_old'!G102,'DADOS e Estimativa_old'!G102&lt;='DADOS e Estimativa_old'!$AA102),'DADOS e Estimativa_old'!G102,"excluído*"),"")</f>
        <v>2890</v>
      </c>
      <c r="H229" s="198">
        <f>IF('DADOS e Estimativa_old'!H102&gt;0,IF(AND('DADOS e Estimativa_old'!$Z102&lt;='DADOS e Estimativa_old'!H102,'DADOS e Estimativa_old'!H102&lt;='DADOS e Estimativa_old'!$AA102),'DADOS e Estimativa_old'!H102,"excluído*"),"")</f>
        <v>2989</v>
      </c>
      <c r="I229" s="198" t="str">
        <f>IF('DADOS e Estimativa_old'!I102&gt;0,IF(AND('DADOS e Estimativa_old'!$Z102&lt;='DADOS e Estimativa_old'!I102,'DADOS e Estimativa_old'!I102&lt;='DADOS e Estimativa_old'!$AA102),'DADOS e Estimativa_old'!I102,"excluído*"),"")</f>
        <v/>
      </c>
      <c r="J229" s="198">
        <f>IF('DADOS e Estimativa_old'!J102&gt;0,IF(AND('DADOS e Estimativa_old'!$Z102&lt;='DADOS e Estimativa_old'!J102,'DADOS e Estimativa_old'!J102&lt;='DADOS e Estimativa_old'!$AA102),'DADOS e Estimativa_old'!J102,"excluído*"),"")</f>
        <v>2457.11</v>
      </c>
      <c r="K229" s="198">
        <f>IF('DADOS e Estimativa_old'!K102&gt;0,IF(AND('DADOS e Estimativa_old'!$Z102&lt;='DADOS e Estimativa_old'!K102,'DADOS e Estimativa_old'!K102&lt;='DADOS e Estimativa_old'!$AA102),'DADOS e Estimativa_old'!K102,"excluído*"),"")</f>
        <v>2320</v>
      </c>
      <c r="L229" s="198" t="str">
        <f>IF('DADOS e Estimativa_old'!L102&gt;0,IF(AND('DADOS e Estimativa_old'!$Z102&lt;='DADOS e Estimativa_old'!L102,'DADOS e Estimativa_old'!L102&lt;='DADOS e Estimativa_old'!$AA102),'DADOS e Estimativa_old'!L102,"excluído*"),"")</f>
        <v/>
      </c>
      <c r="M229" s="198" t="str">
        <f>IF('DADOS e Estimativa_old'!M102&gt;0,IF(AND('DADOS e Estimativa_old'!$Z102&lt;='DADOS e Estimativa_old'!M102,'DADOS e Estimativa_old'!M102&lt;='DADOS e Estimativa_old'!$AA102),'DADOS e Estimativa_old'!M102,"excluído*"),"")</f>
        <v/>
      </c>
      <c r="N229" s="198" t="str">
        <f>IF('DADOS e Estimativa_old'!N102&gt;0,IF(AND('DADOS e Estimativa_old'!$Z102&lt;='DADOS e Estimativa_old'!N102,'DADOS e Estimativa_old'!N102&lt;='DADOS e Estimativa_old'!$AA102),'DADOS e Estimativa_old'!N102,"excluído*"),"")</f>
        <v/>
      </c>
      <c r="O229" s="198" t="str">
        <f>IF('DADOS e Estimativa_old'!O102&gt;0,IF(AND('DADOS e Estimativa_old'!$Z102&lt;='DADOS e Estimativa_old'!O102,'DADOS e Estimativa_old'!O102&lt;='DADOS e Estimativa_old'!$AA102),'DADOS e Estimativa_old'!O102,"excluído*"),"")</f>
        <v/>
      </c>
      <c r="P229" s="198" t="str">
        <f>IF('DADOS e Estimativa_old'!P102&gt;0,IF(AND('DADOS e Estimativa_old'!$Z102&lt;='DADOS e Estimativa_old'!P102,'DADOS e Estimativa_old'!P102&lt;='DADOS e Estimativa_old'!$AA102),'DADOS e Estimativa_old'!P102,"excluído*"),"")</f>
        <v/>
      </c>
      <c r="Q229" s="198" t="str">
        <f>IF('DADOS e Estimativa_old'!Q102&gt;0,IF(AND('DADOS e Estimativa_old'!$Z102&lt;='DADOS e Estimativa_old'!Q102,'DADOS e Estimativa_old'!Q102&lt;='DADOS e Estimativa_old'!$AA102),'DADOS e Estimativa_old'!Q102,"excluído*"),"")</f>
        <v/>
      </c>
      <c r="R229" s="198" t="str">
        <f>IF('DADOS e Estimativa_old'!R102&gt;0,IF(AND('DADOS e Estimativa_old'!$Z102&lt;='DADOS e Estimativa_old'!R102,'DADOS e Estimativa_old'!R102&lt;='DADOS e Estimativa_old'!$AA102),'DADOS e Estimativa_old'!R102,"excluído*"),"")</f>
        <v/>
      </c>
      <c r="S229" s="198" t="str">
        <f>IF('DADOS e Estimativa_old'!S102&gt;0,IF(AND('DADOS e Estimativa_old'!$Z102&lt;='DADOS e Estimativa_old'!S102,'DADOS e Estimativa_old'!S102&lt;='DADOS e Estimativa_old'!$AA102),'DADOS e Estimativa_old'!S102,"excluído*"),"")</f>
        <v/>
      </c>
      <c r="T229" s="198" t="str">
        <f>IF('DADOS e Estimativa_old'!T102&gt;0,IF(AND('DADOS e Estimativa_old'!$Z102&lt;='DADOS e Estimativa_old'!T102,'DADOS e Estimativa_old'!T102&lt;='DADOS e Estimativa_old'!$AA102),'DADOS e Estimativa_old'!T102,"excluído*"),"")</f>
        <v/>
      </c>
      <c r="U229" s="198" t="str">
        <f>IF('DADOS e Estimativa_old'!U102&gt;0,IF(AND('DADOS e Estimativa_old'!$Z102&lt;='DADOS e Estimativa_old'!U102,'DADOS e Estimativa_old'!U102&lt;='DADOS e Estimativa_old'!$AA102),'DADOS e Estimativa_old'!U102,"excluído*"),"")</f>
        <v/>
      </c>
      <c r="V229" s="198" t="str">
        <f>IF('DADOS e Estimativa_old'!V102&gt;0,IF(AND('DADOS e Estimativa_old'!$Z102&lt;='DADOS e Estimativa_old'!V102,'DADOS e Estimativa_old'!V102&lt;='DADOS e Estimativa_old'!$AA102),'DADOS e Estimativa_old'!V102,"excluído*"),"")</f>
        <v/>
      </c>
      <c r="W229" s="199" t="str">
        <f>IF('DADOS e Estimativa_old'!W102&gt;0,IF(AND('DADOS e Estimativa_old'!$Z102&lt;='DADOS e Estimativa_old'!W102,'DADOS e Estimativa_old'!W102&lt;='DADOS e Estimativa_old'!$AA102),'DADOS e Estimativa_old'!W102,"excluído*"),"")</f>
        <v/>
      </c>
      <c r="X229" s="177">
        <f t="shared" si="52"/>
        <v>2558.53</v>
      </c>
      <c r="Y229" s="167"/>
      <c r="Z229" s="210">
        <f t="shared" si="53"/>
        <v>15351.18</v>
      </c>
      <c r="AA229" s="142"/>
      <c r="AB229" s="169">
        <v>2488.45</v>
      </c>
      <c r="AC229" s="54">
        <f t="shared" si="54"/>
        <v>0.02816210894</v>
      </c>
      <c r="AD229" s="170">
        <v>7.0</v>
      </c>
    </row>
    <row r="230">
      <c r="A230" s="195" t="str">
        <f>IF('DADOS e Estimativa_old'!A103="","",'DADOS e Estimativa_old'!A103)</f>
        <v>7-90</v>
      </c>
      <c r="B230" s="196" t="str">
        <f>IF('DADOS e Estimativa_old'!B103="","",'DADOS e Estimativa_old'!B103)</f>
        <v>Instalação item 89</v>
      </c>
      <c r="C230" s="197">
        <f>IF('DADOS e Estimativa_old'!C103="","",'DADOS e Estimativa_old'!C103)</f>
        <v>6</v>
      </c>
      <c r="D230" s="197" t="str">
        <f>IF('DADOS e Estimativa_old'!D103="","",'DADOS e Estimativa_old'!D103)</f>
        <v>unid.</v>
      </c>
      <c r="E230" s="198">
        <f>IF('DADOS e Estimativa_old'!E103&gt;0,IF(AND('DADOS e Estimativa_old'!$Z103&lt;='DADOS e Estimativa_old'!E103,'DADOS e Estimativa_old'!E103&lt;='DADOS e Estimativa_old'!$AA103),'DADOS e Estimativa_old'!E103,"excluído*"),"")</f>
        <v>2468.48</v>
      </c>
      <c r="F230" s="198" t="str">
        <f>IF('DADOS e Estimativa_old'!F103&gt;0,IF(AND('DADOS e Estimativa_old'!$Z103&lt;='DADOS e Estimativa_old'!F103,'DADOS e Estimativa_old'!F103&lt;='DADOS e Estimativa_old'!$AA103),'DADOS e Estimativa_old'!F103,"excluído*"),"")</f>
        <v>excluído*</v>
      </c>
      <c r="G230" s="198" t="str">
        <f>IF('DADOS e Estimativa_old'!G103&gt;0,IF(AND('DADOS e Estimativa_old'!$Z103&lt;='DADOS e Estimativa_old'!G103,'DADOS e Estimativa_old'!G103&lt;='DADOS e Estimativa_old'!$AA103),'DADOS e Estimativa_old'!G103,"excluído*"),"")</f>
        <v/>
      </c>
      <c r="H230" s="198" t="str">
        <f>IF('DADOS e Estimativa_old'!H103&gt;0,IF(AND('DADOS e Estimativa_old'!$Z103&lt;='DADOS e Estimativa_old'!H103,'DADOS e Estimativa_old'!H103&lt;='DADOS e Estimativa_old'!$AA103),'DADOS e Estimativa_old'!H103,"excluído*"),"")</f>
        <v/>
      </c>
      <c r="I230" s="198" t="str">
        <f>IF('DADOS e Estimativa_old'!I103&gt;0,IF(AND('DADOS e Estimativa_old'!$Z103&lt;='DADOS e Estimativa_old'!I103,'DADOS e Estimativa_old'!I103&lt;='DADOS e Estimativa_old'!$AA103),'DADOS e Estimativa_old'!I103,"excluído*"),"")</f>
        <v/>
      </c>
      <c r="J230" s="198">
        <f>IF('DADOS e Estimativa_old'!J103&gt;0,IF(AND('DADOS e Estimativa_old'!$Z103&lt;='DADOS e Estimativa_old'!J103,'DADOS e Estimativa_old'!J103&lt;='DADOS e Estimativa_old'!$AA103),'DADOS e Estimativa_old'!J103,"excluído*"),"")</f>
        <v>750</v>
      </c>
      <c r="K230" s="198">
        <f>IF('DADOS e Estimativa_old'!K103&gt;0,IF(AND('DADOS e Estimativa_old'!$Z103&lt;='DADOS e Estimativa_old'!K103,'DADOS e Estimativa_old'!K103&lt;='DADOS e Estimativa_old'!$AA103),'DADOS e Estimativa_old'!K103,"excluído*"),"")</f>
        <v>835</v>
      </c>
      <c r="L230" s="198" t="str">
        <f>IF('DADOS e Estimativa_old'!L103&gt;0,IF(AND('DADOS e Estimativa_old'!$Z103&lt;='DADOS e Estimativa_old'!L103,'DADOS e Estimativa_old'!L103&lt;='DADOS e Estimativa_old'!$AA103),'DADOS e Estimativa_old'!L103,"excluído*"),"")</f>
        <v/>
      </c>
      <c r="M230" s="198" t="str">
        <f>IF('DADOS e Estimativa_old'!M103&gt;0,IF(AND('DADOS e Estimativa_old'!$Z103&lt;='DADOS e Estimativa_old'!M103,'DADOS e Estimativa_old'!M103&lt;='DADOS e Estimativa_old'!$AA103),'DADOS e Estimativa_old'!M103,"excluído*"),"")</f>
        <v/>
      </c>
      <c r="N230" s="198" t="str">
        <f>IF('DADOS e Estimativa_old'!N103&gt;0,IF(AND('DADOS e Estimativa_old'!$Z103&lt;='DADOS e Estimativa_old'!N103,'DADOS e Estimativa_old'!N103&lt;='DADOS e Estimativa_old'!$AA103),'DADOS e Estimativa_old'!N103,"excluído*"),"")</f>
        <v/>
      </c>
      <c r="O230" s="198" t="str">
        <f>IF('DADOS e Estimativa_old'!O103&gt;0,IF(AND('DADOS e Estimativa_old'!$Z103&lt;='DADOS e Estimativa_old'!O103,'DADOS e Estimativa_old'!O103&lt;='DADOS e Estimativa_old'!$AA103),'DADOS e Estimativa_old'!O103,"excluído*"),"")</f>
        <v/>
      </c>
      <c r="P230" s="198" t="str">
        <f>IF('DADOS e Estimativa_old'!P103&gt;0,IF(AND('DADOS e Estimativa_old'!$Z103&lt;='DADOS e Estimativa_old'!P103,'DADOS e Estimativa_old'!P103&lt;='DADOS e Estimativa_old'!$AA103),'DADOS e Estimativa_old'!P103,"excluído*"),"")</f>
        <v/>
      </c>
      <c r="Q230" s="198" t="str">
        <f>IF('DADOS e Estimativa_old'!Q103&gt;0,IF(AND('DADOS e Estimativa_old'!$Z103&lt;='DADOS e Estimativa_old'!Q103,'DADOS e Estimativa_old'!Q103&lt;='DADOS e Estimativa_old'!$AA103),'DADOS e Estimativa_old'!Q103,"excluído*"),"")</f>
        <v/>
      </c>
      <c r="R230" s="198" t="str">
        <f>IF('DADOS e Estimativa_old'!R103&gt;0,IF(AND('DADOS e Estimativa_old'!$Z103&lt;='DADOS e Estimativa_old'!R103,'DADOS e Estimativa_old'!R103&lt;='DADOS e Estimativa_old'!$AA103),'DADOS e Estimativa_old'!R103,"excluído*"),"")</f>
        <v/>
      </c>
      <c r="S230" s="198" t="str">
        <f>IF('DADOS e Estimativa_old'!S103&gt;0,IF(AND('DADOS e Estimativa_old'!$Z103&lt;='DADOS e Estimativa_old'!S103,'DADOS e Estimativa_old'!S103&lt;='DADOS e Estimativa_old'!$AA103),'DADOS e Estimativa_old'!S103,"excluído*"),"")</f>
        <v/>
      </c>
      <c r="T230" s="198" t="str">
        <f>IF('DADOS e Estimativa_old'!T103&gt;0,IF(AND('DADOS e Estimativa_old'!$Z103&lt;='DADOS e Estimativa_old'!T103,'DADOS e Estimativa_old'!T103&lt;='DADOS e Estimativa_old'!$AA103),'DADOS e Estimativa_old'!T103,"excluído*"),"")</f>
        <v/>
      </c>
      <c r="U230" s="198" t="str">
        <f>IF('DADOS e Estimativa_old'!U103&gt;0,IF(AND('DADOS e Estimativa_old'!$Z103&lt;='DADOS e Estimativa_old'!U103,'DADOS e Estimativa_old'!U103&lt;='DADOS e Estimativa_old'!$AA103),'DADOS e Estimativa_old'!U103,"excluído*"),"")</f>
        <v/>
      </c>
      <c r="V230" s="198" t="str">
        <f>IF('DADOS e Estimativa_old'!V103&gt;0,IF(AND('DADOS e Estimativa_old'!$Z103&lt;='DADOS e Estimativa_old'!V103,'DADOS e Estimativa_old'!V103&lt;='DADOS e Estimativa_old'!$AA103),'DADOS e Estimativa_old'!V103,"excluído*"),"")</f>
        <v/>
      </c>
      <c r="W230" s="199" t="str">
        <f>IF('DADOS e Estimativa_old'!W103&gt;0,IF(AND('DADOS e Estimativa_old'!$Z103&lt;='DADOS e Estimativa_old'!W103,'DADOS e Estimativa_old'!W103&lt;='DADOS e Estimativa_old'!$AA103),'DADOS e Estimativa_old'!W103,"excluído*"),"")</f>
        <v/>
      </c>
      <c r="X230" s="177">
        <f t="shared" si="52"/>
        <v>1351.16</v>
      </c>
      <c r="Y230" s="167"/>
      <c r="Z230" s="210">
        <f t="shared" si="53"/>
        <v>8106.96</v>
      </c>
      <c r="AA230" s="142"/>
      <c r="AB230" s="169">
        <v>650.0</v>
      </c>
      <c r="AC230" s="54">
        <f t="shared" si="54"/>
        <v>1.078707692</v>
      </c>
      <c r="AD230" s="170">
        <v>7.0</v>
      </c>
    </row>
    <row r="231">
      <c r="A231" s="189" t="str">
        <f>IF('DADOS e Estimativa_old'!A104="","",'DADOS e Estimativa_old'!A104)</f>
        <v>7-91</v>
      </c>
      <c r="B231" s="190" t="str">
        <f>IF('DADOS e Estimativa_old'!B104="","",'DADOS e Estimativa_old'!B104)</f>
        <v>Split Piso-Teto 22.000 a 24.000 BTU's</v>
      </c>
      <c r="C231" s="191">
        <f>IF('DADOS e Estimativa_old'!C104="","",'DADOS e Estimativa_old'!C104)</f>
        <v>8</v>
      </c>
      <c r="D231" s="191" t="str">
        <f>IF('DADOS e Estimativa_old'!D104="","",'DADOS e Estimativa_old'!D104)</f>
        <v>unid.</v>
      </c>
      <c r="E231" s="192">
        <f>IF('DADOS e Estimativa_old'!E104&gt;0,IF(AND('DADOS e Estimativa_old'!$Z104&lt;='DADOS e Estimativa_old'!E104,'DADOS e Estimativa_old'!E104&lt;='DADOS e Estimativa_old'!$AA104),'DADOS e Estimativa_old'!E104,"excluído*"),"")</f>
        <v>5685.61</v>
      </c>
      <c r="F231" s="192" t="str">
        <f>IF('DADOS e Estimativa_old'!F104&gt;0,IF(AND('DADOS e Estimativa_old'!$Z104&lt;='DADOS e Estimativa_old'!F104,'DADOS e Estimativa_old'!F104&lt;='DADOS e Estimativa_old'!$AA104),'DADOS e Estimativa_old'!F104,"excluído*"),"")</f>
        <v>excluído*</v>
      </c>
      <c r="G231" s="192">
        <f>IF('DADOS e Estimativa_old'!G104&gt;0,IF(AND('DADOS e Estimativa_old'!$Z104&lt;='DADOS e Estimativa_old'!G104,'DADOS e Estimativa_old'!G104&lt;='DADOS e Estimativa_old'!$AA104),'DADOS e Estimativa_old'!G104,"excluído*"),"")</f>
        <v>6450</v>
      </c>
      <c r="H231" s="192" t="str">
        <f>IF('DADOS e Estimativa_old'!H104&gt;0,IF(AND('DADOS e Estimativa_old'!$Z104&lt;='DADOS e Estimativa_old'!H104,'DADOS e Estimativa_old'!H104&lt;='DADOS e Estimativa_old'!$AA104),'DADOS e Estimativa_old'!H104,"excluído*"),"")</f>
        <v/>
      </c>
      <c r="I231" s="192" t="str">
        <f>IF('DADOS e Estimativa_old'!I104&gt;0,IF(AND('DADOS e Estimativa_old'!$Z104&lt;='DADOS e Estimativa_old'!I104,'DADOS e Estimativa_old'!I104&lt;='DADOS e Estimativa_old'!$AA104),'DADOS e Estimativa_old'!I104,"excluído*"),"")</f>
        <v/>
      </c>
      <c r="J231" s="192">
        <f>IF('DADOS e Estimativa_old'!J104&gt;0,IF(AND('DADOS e Estimativa_old'!$Z104&lt;='DADOS e Estimativa_old'!J104,'DADOS e Estimativa_old'!J104&lt;='DADOS e Estimativa_old'!$AA104),'DADOS e Estimativa_old'!J104,"excluído*"),"")</f>
        <v>7500</v>
      </c>
      <c r="K231" s="192" t="str">
        <f>IF('DADOS e Estimativa_old'!K104&gt;0,IF(AND('DADOS e Estimativa_old'!$Z104&lt;='DADOS e Estimativa_old'!K104,'DADOS e Estimativa_old'!K104&lt;='DADOS e Estimativa_old'!$AA104),'DADOS e Estimativa_old'!K104,"excluído*"),"")</f>
        <v>excluído*</v>
      </c>
      <c r="L231" s="192" t="str">
        <f>IF('DADOS e Estimativa_old'!L104&gt;0,IF(AND('DADOS e Estimativa_old'!$Z104&lt;='DADOS e Estimativa_old'!L104,'DADOS e Estimativa_old'!L104&lt;='DADOS e Estimativa_old'!$AA104),'DADOS e Estimativa_old'!L104,"excluído*"),"")</f>
        <v/>
      </c>
      <c r="M231" s="192" t="str">
        <f>IF('DADOS e Estimativa_old'!M104&gt;0,IF(AND('DADOS e Estimativa_old'!$Z104&lt;='DADOS e Estimativa_old'!M104,'DADOS e Estimativa_old'!M104&lt;='DADOS e Estimativa_old'!$AA104),'DADOS e Estimativa_old'!M104,"excluído*"),"")</f>
        <v/>
      </c>
      <c r="N231" s="192" t="str">
        <f>IF('DADOS e Estimativa_old'!N104&gt;0,IF(AND('DADOS e Estimativa_old'!$Z104&lt;='DADOS e Estimativa_old'!N104,'DADOS e Estimativa_old'!N104&lt;='DADOS e Estimativa_old'!$AA104),'DADOS e Estimativa_old'!N104,"excluído*"),"")</f>
        <v/>
      </c>
      <c r="O231" s="192" t="str">
        <f>IF('DADOS e Estimativa_old'!O104&gt;0,IF(AND('DADOS e Estimativa_old'!$Z104&lt;='DADOS e Estimativa_old'!O104,'DADOS e Estimativa_old'!O104&lt;='DADOS e Estimativa_old'!$AA104),'DADOS e Estimativa_old'!O104,"excluído*"),"")</f>
        <v/>
      </c>
      <c r="P231" s="192" t="str">
        <f>IF('DADOS e Estimativa_old'!P104&gt;0,IF(AND('DADOS e Estimativa_old'!$Z104&lt;='DADOS e Estimativa_old'!P104,'DADOS e Estimativa_old'!P104&lt;='DADOS e Estimativa_old'!$AA104),'DADOS e Estimativa_old'!P104,"excluído*"),"")</f>
        <v/>
      </c>
      <c r="Q231" s="192" t="str">
        <f>IF('DADOS e Estimativa_old'!Q104&gt;0,IF(AND('DADOS e Estimativa_old'!$Z104&lt;='DADOS e Estimativa_old'!Q104,'DADOS e Estimativa_old'!Q104&lt;='DADOS e Estimativa_old'!$AA104),'DADOS e Estimativa_old'!Q104,"excluído*"),"")</f>
        <v/>
      </c>
      <c r="R231" s="192" t="str">
        <f>IF('DADOS e Estimativa_old'!R104&gt;0,IF(AND('DADOS e Estimativa_old'!$Z104&lt;='DADOS e Estimativa_old'!R104,'DADOS e Estimativa_old'!R104&lt;='DADOS e Estimativa_old'!$AA104),'DADOS e Estimativa_old'!R104,"excluído*"),"")</f>
        <v/>
      </c>
      <c r="S231" s="192" t="str">
        <f>IF('DADOS e Estimativa_old'!S104&gt;0,IF(AND('DADOS e Estimativa_old'!$Z104&lt;='DADOS e Estimativa_old'!S104,'DADOS e Estimativa_old'!S104&lt;='DADOS e Estimativa_old'!$AA104),'DADOS e Estimativa_old'!S104,"excluído*"),"")</f>
        <v/>
      </c>
      <c r="T231" s="192" t="str">
        <f>IF('DADOS e Estimativa_old'!T104&gt;0,IF(AND('DADOS e Estimativa_old'!$Z104&lt;='DADOS e Estimativa_old'!T104,'DADOS e Estimativa_old'!T104&lt;='DADOS e Estimativa_old'!$AA104),'DADOS e Estimativa_old'!T104,"excluído*"),"")</f>
        <v/>
      </c>
      <c r="U231" s="192" t="str">
        <f>IF('DADOS e Estimativa_old'!U104&gt;0,IF(AND('DADOS e Estimativa_old'!$Z104&lt;='DADOS e Estimativa_old'!U104,'DADOS e Estimativa_old'!U104&lt;='DADOS e Estimativa_old'!$AA104),'DADOS e Estimativa_old'!U104,"excluído*"),"")</f>
        <v/>
      </c>
      <c r="V231" s="192" t="str">
        <f>IF('DADOS e Estimativa_old'!V104&gt;0,IF(AND('DADOS e Estimativa_old'!$Z104&lt;='DADOS e Estimativa_old'!V104,'DADOS e Estimativa_old'!V104&lt;='DADOS e Estimativa_old'!$AA104),'DADOS e Estimativa_old'!V104,"excluído*"),"")</f>
        <v/>
      </c>
      <c r="W231" s="193" t="str">
        <f>IF('DADOS e Estimativa_old'!W104&gt;0,IF(AND('DADOS e Estimativa_old'!$Z104&lt;='DADOS e Estimativa_old'!W104,'DADOS e Estimativa_old'!W104&lt;='DADOS e Estimativa_old'!$AA104),'DADOS e Estimativa_old'!W104,"excluído*"),"")</f>
        <v/>
      </c>
      <c r="X231" s="166">
        <f t="shared" si="52"/>
        <v>6545.2</v>
      </c>
      <c r="Y231" s="167"/>
      <c r="Z231" s="209">
        <f t="shared" si="53"/>
        <v>52361.6</v>
      </c>
      <c r="AA231" s="167"/>
      <c r="AB231" s="169">
        <v>6539.63</v>
      </c>
      <c r="AC231" s="54">
        <f t="shared" si="54"/>
        <v>0.0008517301438</v>
      </c>
      <c r="AD231" s="170">
        <v>7.0</v>
      </c>
    </row>
    <row r="232">
      <c r="A232" s="189" t="str">
        <f>IF('DADOS e Estimativa_old'!A105="","",'DADOS e Estimativa_old'!A105)</f>
        <v>7-92</v>
      </c>
      <c r="B232" s="190" t="str">
        <f>IF('DADOS e Estimativa_old'!B105="","",'DADOS e Estimativa_old'!B105)</f>
        <v>Instalação item 91</v>
      </c>
      <c r="C232" s="191">
        <f>IF('DADOS e Estimativa_old'!C105="","",'DADOS e Estimativa_old'!C105)</f>
        <v>8</v>
      </c>
      <c r="D232" s="191" t="str">
        <f>IF('DADOS e Estimativa_old'!D105="","",'DADOS e Estimativa_old'!D105)</f>
        <v>unid.</v>
      </c>
      <c r="E232" s="192">
        <f>IF('DADOS e Estimativa_old'!E105&gt;0,IF(AND('DADOS e Estimativa_old'!$Z105&lt;='DADOS e Estimativa_old'!E105,'DADOS e Estimativa_old'!E105&lt;='DADOS e Estimativa_old'!$AA105),'DADOS e Estimativa_old'!E105,"excluído*"),"")</f>
        <v>2718.6</v>
      </c>
      <c r="F232" s="192" t="str">
        <f>IF('DADOS e Estimativa_old'!F105&gt;0,IF(AND('DADOS e Estimativa_old'!$Z105&lt;='DADOS e Estimativa_old'!F105,'DADOS e Estimativa_old'!F105&lt;='DADOS e Estimativa_old'!$AA105),'DADOS e Estimativa_old'!F105,"excluído*"),"")</f>
        <v>excluído*</v>
      </c>
      <c r="G232" s="192" t="str">
        <f>IF('DADOS e Estimativa_old'!G105&gt;0,IF(AND('DADOS e Estimativa_old'!$Z105&lt;='DADOS e Estimativa_old'!G105,'DADOS e Estimativa_old'!G105&lt;='DADOS e Estimativa_old'!$AA105),'DADOS e Estimativa_old'!G105,"excluído*"),"")</f>
        <v/>
      </c>
      <c r="H232" s="192" t="str">
        <f>IF('DADOS e Estimativa_old'!H105&gt;0,IF(AND('DADOS e Estimativa_old'!$Z105&lt;='DADOS e Estimativa_old'!H105,'DADOS e Estimativa_old'!H105&lt;='DADOS e Estimativa_old'!$AA105),'DADOS e Estimativa_old'!H105,"excluído*"),"")</f>
        <v/>
      </c>
      <c r="I232" s="192" t="str">
        <f>IF('DADOS e Estimativa_old'!I105&gt;0,IF(AND('DADOS e Estimativa_old'!$Z105&lt;='DADOS e Estimativa_old'!I105,'DADOS e Estimativa_old'!I105&lt;='DADOS e Estimativa_old'!$AA105),'DADOS e Estimativa_old'!I105,"excluído*"),"")</f>
        <v/>
      </c>
      <c r="J232" s="192" t="str">
        <f>IF('DADOS e Estimativa_old'!J105&gt;0,IF(AND('DADOS e Estimativa_old'!$Z105&lt;='DADOS e Estimativa_old'!J105,'DADOS e Estimativa_old'!J105&lt;='DADOS e Estimativa_old'!$AA105),'DADOS e Estimativa_old'!J105,"excluído*"),"")</f>
        <v/>
      </c>
      <c r="K232" s="192">
        <f>IF('DADOS e Estimativa_old'!K105&gt;0,IF(AND('DADOS e Estimativa_old'!$Z105&lt;='DADOS e Estimativa_old'!K105,'DADOS e Estimativa_old'!K105&lt;='DADOS e Estimativa_old'!$AA105),'DADOS e Estimativa_old'!K105,"excluído*"),"")</f>
        <v>1131</v>
      </c>
      <c r="L232" s="192" t="str">
        <f>IF('DADOS e Estimativa_old'!L105&gt;0,IF(AND('DADOS e Estimativa_old'!$Z105&lt;='DADOS e Estimativa_old'!L105,'DADOS e Estimativa_old'!L105&lt;='DADOS e Estimativa_old'!$AA105),'DADOS e Estimativa_old'!L105,"excluído*"),"")</f>
        <v/>
      </c>
      <c r="M232" s="192" t="str">
        <f>IF('DADOS e Estimativa_old'!M105&gt;0,IF(AND('DADOS e Estimativa_old'!$Z105&lt;='DADOS e Estimativa_old'!M105,'DADOS e Estimativa_old'!M105&lt;='DADOS e Estimativa_old'!$AA105),'DADOS e Estimativa_old'!M105,"excluído*"),"")</f>
        <v/>
      </c>
      <c r="N232" s="192" t="str">
        <f>IF('DADOS e Estimativa_old'!N105&gt;0,IF(AND('DADOS e Estimativa_old'!$Z105&lt;='DADOS e Estimativa_old'!N105,'DADOS e Estimativa_old'!N105&lt;='DADOS e Estimativa_old'!$AA105),'DADOS e Estimativa_old'!N105,"excluído*"),"")</f>
        <v/>
      </c>
      <c r="O232" s="192" t="str">
        <f>IF('DADOS e Estimativa_old'!O105&gt;0,IF(AND('DADOS e Estimativa_old'!$Z105&lt;='DADOS e Estimativa_old'!O105,'DADOS e Estimativa_old'!O105&lt;='DADOS e Estimativa_old'!$AA105),'DADOS e Estimativa_old'!O105,"excluído*"),"")</f>
        <v/>
      </c>
      <c r="P232" s="192" t="str">
        <f>IF('DADOS e Estimativa_old'!P105&gt;0,IF(AND('DADOS e Estimativa_old'!$Z105&lt;='DADOS e Estimativa_old'!P105,'DADOS e Estimativa_old'!P105&lt;='DADOS e Estimativa_old'!$AA105),'DADOS e Estimativa_old'!P105,"excluído*"),"")</f>
        <v/>
      </c>
      <c r="Q232" s="192" t="str">
        <f>IF('DADOS e Estimativa_old'!Q105&gt;0,IF(AND('DADOS e Estimativa_old'!$Z105&lt;='DADOS e Estimativa_old'!Q105,'DADOS e Estimativa_old'!Q105&lt;='DADOS e Estimativa_old'!$AA105),'DADOS e Estimativa_old'!Q105,"excluído*"),"")</f>
        <v/>
      </c>
      <c r="R232" s="192" t="str">
        <f>IF('DADOS e Estimativa_old'!R105&gt;0,IF(AND('DADOS e Estimativa_old'!$Z105&lt;='DADOS e Estimativa_old'!R105,'DADOS e Estimativa_old'!R105&lt;='DADOS e Estimativa_old'!$AA105),'DADOS e Estimativa_old'!R105,"excluído*"),"")</f>
        <v/>
      </c>
      <c r="S232" s="192" t="str">
        <f>IF('DADOS e Estimativa_old'!S105&gt;0,IF(AND('DADOS e Estimativa_old'!$Z105&lt;='DADOS e Estimativa_old'!S105,'DADOS e Estimativa_old'!S105&lt;='DADOS e Estimativa_old'!$AA105),'DADOS e Estimativa_old'!S105,"excluído*"),"")</f>
        <v/>
      </c>
      <c r="T232" s="192" t="str">
        <f>IF('DADOS e Estimativa_old'!T105&gt;0,IF(AND('DADOS e Estimativa_old'!$Z105&lt;='DADOS e Estimativa_old'!T105,'DADOS e Estimativa_old'!T105&lt;='DADOS e Estimativa_old'!$AA105),'DADOS e Estimativa_old'!T105,"excluído*"),"")</f>
        <v/>
      </c>
      <c r="U232" s="192" t="str">
        <f>IF('DADOS e Estimativa_old'!U105&gt;0,IF(AND('DADOS e Estimativa_old'!$Z105&lt;='DADOS e Estimativa_old'!U105,'DADOS e Estimativa_old'!U105&lt;='DADOS e Estimativa_old'!$AA105),'DADOS e Estimativa_old'!U105,"excluído*"),"")</f>
        <v/>
      </c>
      <c r="V232" s="192" t="str">
        <f>IF('DADOS e Estimativa_old'!V105&gt;0,IF(AND('DADOS e Estimativa_old'!$Z105&lt;='DADOS e Estimativa_old'!V105,'DADOS e Estimativa_old'!V105&lt;='DADOS e Estimativa_old'!$AA105),'DADOS e Estimativa_old'!V105,"excluído*"),"")</f>
        <v/>
      </c>
      <c r="W232" s="193" t="str">
        <f>IF('DADOS e Estimativa_old'!W105&gt;0,IF(AND('DADOS e Estimativa_old'!$Z105&lt;='DADOS e Estimativa_old'!W105,'DADOS e Estimativa_old'!W105&lt;='DADOS e Estimativa_old'!$AA105),'DADOS e Estimativa_old'!W105,"excluído*"),"")</f>
        <v/>
      </c>
      <c r="X232" s="166">
        <f t="shared" si="52"/>
        <v>1924.8</v>
      </c>
      <c r="Y232" s="167"/>
      <c r="Z232" s="209">
        <f t="shared" si="53"/>
        <v>15398.4</v>
      </c>
      <c r="AA232" s="167"/>
      <c r="AB232" s="169">
        <v>2276.89</v>
      </c>
      <c r="AC232" s="54">
        <f t="shared" si="54"/>
        <v>-0.154636368</v>
      </c>
      <c r="AD232" s="170">
        <v>7.0</v>
      </c>
    </row>
    <row r="233">
      <c r="A233" s="195" t="str">
        <f>IF('DADOS e Estimativa_old'!A106="","",'DADOS e Estimativa_old'!A106)</f>
        <v>7-93</v>
      </c>
      <c r="B233" s="196" t="str">
        <f>IF('DADOS e Estimativa_old'!B106="","",'DADOS e Estimativa_old'!B106)</f>
        <v>Split Piso-Teto 28.000 a 30.000 BTU's</v>
      </c>
      <c r="C233" s="197">
        <f>IF('DADOS e Estimativa_old'!C106="","",'DADOS e Estimativa_old'!C106)</f>
        <v>6</v>
      </c>
      <c r="D233" s="197" t="str">
        <f>IF('DADOS e Estimativa_old'!D106="","",'DADOS e Estimativa_old'!D106)</f>
        <v>unid.</v>
      </c>
      <c r="E233" s="198">
        <f>IF('DADOS e Estimativa_old'!E106&gt;0,IF(AND('DADOS e Estimativa_old'!$Z106&lt;='DADOS e Estimativa_old'!E106,'DADOS e Estimativa_old'!E106&lt;='DADOS e Estimativa_old'!$AA106),'DADOS e Estimativa_old'!E106,"excluído*"),"")</f>
        <v>6459.05</v>
      </c>
      <c r="F233" s="198" t="str">
        <f>IF('DADOS e Estimativa_old'!F106&gt;0,IF(AND('DADOS e Estimativa_old'!$Z106&lt;='DADOS e Estimativa_old'!F106,'DADOS e Estimativa_old'!F106&lt;='DADOS e Estimativa_old'!$AA106),'DADOS e Estimativa_old'!F106,"excluído*"),"")</f>
        <v>excluído*</v>
      </c>
      <c r="G233" s="198">
        <f>IF('DADOS e Estimativa_old'!G106&gt;0,IF(AND('DADOS e Estimativa_old'!$Z106&lt;='DADOS e Estimativa_old'!G106,'DADOS e Estimativa_old'!G106&lt;='DADOS e Estimativa_old'!$AA106),'DADOS e Estimativa_old'!G106,"excluído*"),"")</f>
        <v>7650</v>
      </c>
      <c r="H233" s="198">
        <f>IF('DADOS e Estimativa_old'!H106&gt;0,IF(AND('DADOS e Estimativa_old'!$Z106&lt;='DADOS e Estimativa_old'!H106,'DADOS e Estimativa_old'!H106&lt;='DADOS e Estimativa_old'!$AA106),'DADOS e Estimativa_old'!H106,"excluído*"),"")</f>
        <v>8299</v>
      </c>
      <c r="I233" s="198" t="str">
        <f>IF('DADOS e Estimativa_old'!I106&gt;0,IF(AND('DADOS e Estimativa_old'!$Z106&lt;='DADOS e Estimativa_old'!I106,'DADOS e Estimativa_old'!I106&lt;='DADOS e Estimativa_old'!$AA106),'DADOS e Estimativa_old'!I106,"excluído*"),"")</f>
        <v/>
      </c>
      <c r="J233" s="198" t="str">
        <f>IF('DADOS e Estimativa_old'!J106&gt;0,IF(AND('DADOS e Estimativa_old'!$Z106&lt;='DADOS e Estimativa_old'!J106,'DADOS e Estimativa_old'!J106&lt;='DADOS e Estimativa_old'!$AA106),'DADOS e Estimativa_old'!J106,"excluído*"),"")</f>
        <v>excluído*</v>
      </c>
      <c r="K233" s="198" t="str">
        <f>IF('DADOS e Estimativa_old'!K106&gt;0,IF(AND('DADOS e Estimativa_old'!$Z106&lt;='DADOS e Estimativa_old'!K106,'DADOS e Estimativa_old'!K106&lt;='DADOS e Estimativa_old'!$AA106),'DADOS e Estimativa_old'!K106,"excluído*"),"")</f>
        <v/>
      </c>
      <c r="L233" s="198" t="str">
        <f>IF('DADOS e Estimativa_old'!L106&gt;0,IF(AND('DADOS e Estimativa_old'!$Z106&lt;='DADOS e Estimativa_old'!L106,'DADOS e Estimativa_old'!L106&lt;='DADOS e Estimativa_old'!$AA106),'DADOS e Estimativa_old'!L106,"excluído*"),"")</f>
        <v/>
      </c>
      <c r="M233" s="198" t="str">
        <f>IF('DADOS e Estimativa_old'!M106&gt;0,IF(AND('DADOS e Estimativa_old'!$Z106&lt;='DADOS e Estimativa_old'!M106,'DADOS e Estimativa_old'!M106&lt;='DADOS e Estimativa_old'!$AA106),'DADOS e Estimativa_old'!M106,"excluído*"),"")</f>
        <v/>
      </c>
      <c r="N233" s="198" t="str">
        <f>IF('DADOS e Estimativa_old'!N106&gt;0,IF(AND('DADOS e Estimativa_old'!$Z106&lt;='DADOS e Estimativa_old'!N106,'DADOS e Estimativa_old'!N106&lt;='DADOS e Estimativa_old'!$AA106),'DADOS e Estimativa_old'!N106,"excluído*"),"")</f>
        <v/>
      </c>
      <c r="O233" s="198" t="str">
        <f>IF('DADOS e Estimativa_old'!O106&gt;0,IF(AND('DADOS e Estimativa_old'!$Z106&lt;='DADOS e Estimativa_old'!O106,'DADOS e Estimativa_old'!O106&lt;='DADOS e Estimativa_old'!$AA106),'DADOS e Estimativa_old'!O106,"excluído*"),"")</f>
        <v/>
      </c>
      <c r="P233" s="198" t="str">
        <f>IF('DADOS e Estimativa_old'!P106&gt;0,IF(AND('DADOS e Estimativa_old'!$Z106&lt;='DADOS e Estimativa_old'!P106,'DADOS e Estimativa_old'!P106&lt;='DADOS e Estimativa_old'!$AA106),'DADOS e Estimativa_old'!P106,"excluído*"),"")</f>
        <v/>
      </c>
      <c r="Q233" s="198" t="str">
        <f>IF('DADOS e Estimativa_old'!Q106&gt;0,IF(AND('DADOS e Estimativa_old'!$Z106&lt;='DADOS e Estimativa_old'!Q106,'DADOS e Estimativa_old'!Q106&lt;='DADOS e Estimativa_old'!$AA106),'DADOS e Estimativa_old'!Q106,"excluído*"),"")</f>
        <v/>
      </c>
      <c r="R233" s="198" t="str">
        <f>IF('DADOS e Estimativa_old'!R106&gt;0,IF(AND('DADOS e Estimativa_old'!$Z106&lt;='DADOS e Estimativa_old'!R106,'DADOS e Estimativa_old'!R106&lt;='DADOS e Estimativa_old'!$AA106),'DADOS e Estimativa_old'!R106,"excluído*"),"")</f>
        <v/>
      </c>
      <c r="S233" s="198" t="str">
        <f>IF('DADOS e Estimativa_old'!S106&gt;0,IF(AND('DADOS e Estimativa_old'!$Z106&lt;='DADOS e Estimativa_old'!S106,'DADOS e Estimativa_old'!S106&lt;='DADOS e Estimativa_old'!$AA106),'DADOS e Estimativa_old'!S106,"excluído*"),"")</f>
        <v/>
      </c>
      <c r="T233" s="198" t="str">
        <f>IF('DADOS e Estimativa_old'!T106&gt;0,IF(AND('DADOS e Estimativa_old'!$Z106&lt;='DADOS e Estimativa_old'!T106,'DADOS e Estimativa_old'!T106&lt;='DADOS e Estimativa_old'!$AA106),'DADOS e Estimativa_old'!T106,"excluído*"),"")</f>
        <v/>
      </c>
      <c r="U233" s="198" t="str">
        <f>IF('DADOS e Estimativa_old'!U106&gt;0,IF(AND('DADOS e Estimativa_old'!$Z106&lt;='DADOS e Estimativa_old'!U106,'DADOS e Estimativa_old'!U106&lt;='DADOS e Estimativa_old'!$AA106),'DADOS e Estimativa_old'!U106,"excluído*"),"")</f>
        <v/>
      </c>
      <c r="V233" s="198" t="str">
        <f>IF('DADOS e Estimativa_old'!V106&gt;0,IF(AND('DADOS e Estimativa_old'!$Z106&lt;='DADOS e Estimativa_old'!V106,'DADOS e Estimativa_old'!V106&lt;='DADOS e Estimativa_old'!$AA106),'DADOS e Estimativa_old'!V106,"excluído*"),"")</f>
        <v/>
      </c>
      <c r="W233" s="199" t="str">
        <f>IF('DADOS e Estimativa_old'!W106&gt;0,IF(AND('DADOS e Estimativa_old'!$Z106&lt;='DADOS e Estimativa_old'!W106,'DADOS e Estimativa_old'!W106&lt;='DADOS e Estimativa_old'!$AA106),'DADOS e Estimativa_old'!W106,"excluído*"),"")</f>
        <v/>
      </c>
      <c r="X233" s="177">
        <f t="shared" si="52"/>
        <v>7469.35</v>
      </c>
      <c r="Y233" s="167"/>
      <c r="Z233" s="210">
        <f t="shared" si="53"/>
        <v>44816.1</v>
      </c>
      <c r="AA233" s="142"/>
      <c r="AB233" s="169">
        <v>8085.11</v>
      </c>
      <c r="AC233" s="54">
        <f t="shared" si="54"/>
        <v>-0.0761597554</v>
      </c>
      <c r="AD233" s="170">
        <v>7.0</v>
      </c>
    </row>
    <row r="234">
      <c r="A234" s="195" t="str">
        <f>IF('DADOS e Estimativa_old'!A107="","",'DADOS e Estimativa_old'!A107)</f>
        <v>7-94</v>
      </c>
      <c r="B234" s="196" t="str">
        <f>IF('DADOS e Estimativa_old'!B107="","",'DADOS e Estimativa_old'!B107)</f>
        <v>Instalação item 93</v>
      </c>
      <c r="C234" s="197">
        <f>IF('DADOS e Estimativa_old'!C107="","",'DADOS e Estimativa_old'!C107)</f>
        <v>6</v>
      </c>
      <c r="D234" s="197" t="str">
        <f>IF('DADOS e Estimativa_old'!D107="","",'DADOS e Estimativa_old'!D107)</f>
        <v>unid.</v>
      </c>
      <c r="E234" s="198">
        <f>IF('DADOS e Estimativa_old'!E107&gt;0,IF(AND('DADOS e Estimativa_old'!$Z107&lt;='DADOS e Estimativa_old'!E107,'DADOS e Estimativa_old'!E107&lt;='DADOS e Estimativa_old'!$AA107),'DADOS e Estimativa_old'!E107,"excluído*"),"")</f>
        <v>2718.6</v>
      </c>
      <c r="F234" s="198" t="str">
        <f>IF('DADOS e Estimativa_old'!F107&gt;0,IF(AND('DADOS e Estimativa_old'!$Z107&lt;='DADOS e Estimativa_old'!F107,'DADOS e Estimativa_old'!F107&lt;='DADOS e Estimativa_old'!$AA107),'DADOS e Estimativa_old'!F107,"excluído*"),"")</f>
        <v>excluído*</v>
      </c>
      <c r="G234" s="198" t="str">
        <f>IF('DADOS e Estimativa_old'!G107&gt;0,IF(AND('DADOS e Estimativa_old'!$Z107&lt;='DADOS e Estimativa_old'!G107,'DADOS e Estimativa_old'!G107&lt;='DADOS e Estimativa_old'!$AA107),'DADOS e Estimativa_old'!G107,"excluído*"),"")</f>
        <v/>
      </c>
      <c r="H234" s="198" t="str">
        <f>IF('DADOS e Estimativa_old'!H107&gt;0,IF(AND('DADOS e Estimativa_old'!$Z107&lt;='DADOS e Estimativa_old'!H107,'DADOS e Estimativa_old'!H107&lt;='DADOS e Estimativa_old'!$AA107),'DADOS e Estimativa_old'!H107,"excluído*"),"")</f>
        <v/>
      </c>
      <c r="I234" s="198" t="str">
        <f>IF('DADOS e Estimativa_old'!I107&gt;0,IF(AND('DADOS e Estimativa_old'!$Z107&lt;='DADOS e Estimativa_old'!I107,'DADOS e Estimativa_old'!I107&lt;='DADOS e Estimativa_old'!$AA107),'DADOS e Estimativa_old'!I107,"excluído*"),"")</f>
        <v/>
      </c>
      <c r="J234" s="198">
        <f>IF('DADOS e Estimativa_old'!J107&gt;0,IF(AND('DADOS e Estimativa_old'!$Z107&lt;='DADOS e Estimativa_old'!J107,'DADOS e Estimativa_old'!J107&lt;='DADOS e Estimativa_old'!$AA107),'DADOS e Estimativa_old'!J107,"excluído*"),"")</f>
        <v>1160</v>
      </c>
      <c r="K234" s="198">
        <f>IF('DADOS e Estimativa_old'!K107&gt;0,IF(AND('DADOS e Estimativa_old'!$Z107&lt;='DADOS e Estimativa_old'!K107,'DADOS e Estimativa_old'!K107&lt;='DADOS e Estimativa_old'!$AA107),'DADOS e Estimativa_old'!K107,"excluído*"),"")</f>
        <v>1131</v>
      </c>
      <c r="L234" s="198" t="str">
        <f>IF('DADOS e Estimativa_old'!L107&gt;0,IF(AND('DADOS e Estimativa_old'!$Z107&lt;='DADOS e Estimativa_old'!L107,'DADOS e Estimativa_old'!L107&lt;='DADOS e Estimativa_old'!$AA107),'DADOS e Estimativa_old'!L107,"excluído*"),"")</f>
        <v/>
      </c>
      <c r="M234" s="198" t="str">
        <f>IF('DADOS e Estimativa_old'!M107&gt;0,IF(AND('DADOS e Estimativa_old'!$Z107&lt;='DADOS e Estimativa_old'!M107,'DADOS e Estimativa_old'!M107&lt;='DADOS e Estimativa_old'!$AA107),'DADOS e Estimativa_old'!M107,"excluído*"),"")</f>
        <v/>
      </c>
      <c r="N234" s="198" t="str">
        <f>IF('DADOS e Estimativa_old'!N107&gt;0,IF(AND('DADOS e Estimativa_old'!$Z107&lt;='DADOS e Estimativa_old'!N107,'DADOS e Estimativa_old'!N107&lt;='DADOS e Estimativa_old'!$AA107),'DADOS e Estimativa_old'!N107,"excluído*"),"")</f>
        <v/>
      </c>
      <c r="O234" s="198" t="str">
        <f>IF('DADOS e Estimativa_old'!O107&gt;0,IF(AND('DADOS e Estimativa_old'!$Z107&lt;='DADOS e Estimativa_old'!O107,'DADOS e Estimativa_old'!O107&lt;='DADOS e Estimativa_old'!$AA107),'DADOS e Estimativa_old'!O107,"excluído*"),"")</f>
        <v/>
      </c>
      <c r="P234" s="198" t="str">
        <f>IF('DADOS e Estimativa_old'!P107&gt;0,IF(AND('DADOS e Estimativa_old'!$Z107&lt;='DADOS e Estimativa_old'!P107,'DADOS e Estimativa_old'!P107&lt;='DADOS e Estimativa_old'!$AA107),'DADOS e Estimativa_old'!P107,"excluído*"),"")</f>
        <v/>
      </c>
      <c r="Q234" s="198" t="str">
        <f>IF('DADOS e Estimativa_old'!Q107&gt;0,IF(AND('DADOS e Estimativa_old'!$Z107&lt;='DADOS e Estimativa_old'!Q107,'DADOS e Estimativa_old'!Q107&lt;='DADOS e Estimativa_old'!$AA107),'DADOS e Estimativa_old'!Q107,"excluído*"),"")</f>
        <v/>
      </c>
      <c r="R234" s="198" t="str">
        <f>IF('DADOS e Estimativa_old'!R107&gt;0,IF(AND('DADOS e Estimativa_old'!$Z107&lt;='DADOS e Estimativa_old'!R107,'DADOS e Estimativa_old'!R107&lt;='DADOS e Estimativa_old'!$AA107),'DADOS e Estimativa_old'!R107,"excluído*"),"")</f>
        <v/>
      </c>
      <c r="S234" s="198" t="str">
        <f>IF('DADOS e Estimativa_old'!S107&gt;0,IF(AND('DADOS e Estimativa_old'!$Z107&lt;='DADOS e Estimativa_old'!S107,'DADOS e Estimativa_old'!S107&lt;='DADOS e Estimativa_old'!$AA107),'DADOS e Estimativa_old'!S107,"excluído*"),"")</f>
        <v/>
      </c>
      <c r="T234" s="198" t="str">
        <f>IF('DADOS e Estimativa_old'!T107&gt;0,IF(AND('DADOS e Estimativa_old'!$Z107&lt;='DADOS e Estimativa_old'!T107,'DADOS e Estimativa_old'!T107&lt;='DADOS e Estimativa_old'!$AA107),'DADOS e Estimativa_old'!T107,"excluído*"),"")</f>
        <v/>
      </c>
      <c r="U234" s="198" t="str">
        <f>IF('DADOS e Estimativa_old'!U107&gt;0,IF(AND('DADOS e Estimativa_old'!$Z107&lt;='DADOS e Estimativa_old'!U107,'DADOS e Estimativa_old'!U107&lt;='DADOS e Estimativa_old'!$AA107),'DADOS e Estimativa_old'!U107,"excluído*"),"")</f>
        <v/>
      </c>
      <c r="V234" s="198" t="str">
        <f>IF('DADOS e Estimativa_old'!V107&gt;0,IF(AND('DADOS e Estimativa_old'!$Z107&lt;='DADOS e Estimativa_old'!V107,'DADOS e Estimativa_old'!V107&lt;='DADOS e Estimativa_old'!$AA107),'DADOS e Estimativa_old'!V107,"excluído*"),"")</f>
        <v/>
      </c>
      <c r="W234" s="199" t="str">
        <f>IF('DADOS e Estimativa_old'!W107&gt;0,IF(AND('DADOS e Estimativa_old'!$Z107&lt;='DADOS e Estimativa_old'!W107,'DADOS e Estimativa_old'!W107&lt;='DADOS e Estimativa_old'!$AA107),'DADOS e Estimativa_old'!W107,"excluído*"),"")</f>
        <v/>
      </c>
      <c r="X234" s="177">
        <f t="shared" si="52"/>
        <v>1669.87</v>
      </c>
      <c r="Y234" s="167"/>
      <c r="Z234" s="210">
        <f t="shared" si="53"/>
        <v>10019.22</v>
      </c>
      <c r="AA234" s="142"/>
      <c r="AB234" s="169">
        <v>2787.9</v>
      </c>
      <c r="AC234" s="54">
        <f t="shared" si="54"/>
        <v>-0.4010294487</v>
      </c>
      <c r="AD234" s="170">
        <v>7.0</v>
      </c>
    </row>
    <row r="235">
      <c r="A235" s="189" t="str">
        <f>IF('DADOS e Estimativa_old'!A108="","",'DADOS e Estimativa_old'!A108)</f>
        <v>7-95</v>
      </c>
      <c r="B235" s="190" t="str">
        <f>IF('DADOS e Estimativa_old'!B108="","",'DADOS e Estimativa_old'!B108)</f>
        <v>Split Piso-Teto 33.000 a 36.000 BTU's</v>
      </c>
      <c r="C235" s="191">
        <f>IF('DADOS e Estimativa_old'!C108="","",'DADOS e Estimativa_old'!C108)</f>
        <v>2</v>
      </c>
      <c r="D235" s="191" t="str">
        <f>IF('DADOS e Estimativa_old'!D108="","",'DADOS e Estimativa_old'!D108)</f>
        <v>unid.</v>
      </c>
      <c r="E235" s="192">
        <f>IF('DADOS e Estimativa_old'!E108&gt;0,IF(AND('DADOS e Estimativa_old'!$Z108&lt;='DADOS e Estimativa_old'!E108,'DADOS e Estimativa_old'!E108&lt;='DADOS e Estimativa_old'!$AA108),'DADOS e Estimativa_old'!E108,"excluído*"),"")</f>
        <v>7276</v>
      </c>
      <c r="F235" s="192" t="str">
        <f>IF('DADOS e Estimativa_old'!F108&gt;0,IF(AND('DADOS e Estimativa_old'!$Z108&lt;='DADOS e Estimativa_old'!F108,'DADOS e Estimativa_old'!F108&lt;='DADOS e Estimativa_old'!$AA108),'DADOS e Estimativa_old'!F108,"excluído*"),"")</f>
        <v>excluído*</v>
      </c>
      <c r="G235" s="192">
        <f>IF('DADOS e Estimativa_old'!G108&gt;0,IF(AND('DADOS e Estimativa_old'!$Z108&lt;='DADOS e Estimativa_old'!G108,'DADOS e Estimativa_old'!G108&lt;='DADOS e Estimativa_old'!$AA108),'DADOS e Estimativa_old'!G108,"excluído*"),"")</f>
        <v>7590</v>
      </c>
      <c r="H235" s="192">
        <f>IF('DADOS e Estimativa_old'!H108&gt;0,IF(AND('DADOS e Estimativa_old'!$Z108&lt;='DADOS e Estimativa_old'!H108,'DADOS e Estimativa_old'!H108&lt;='DADOS e Estimativa_old'!$AA108),'DADOS e Estimativa_old'!H108,"excluído*"),"")</f>
        <v>7799</v>
      </c>
      <c r="I235" s="192" t="str">
        <f>IF('DADOS e Estimativa_old'!I108&gt;0,IF(AND('DADOS e Estimativa_old'!$Z108&lt;='DADOS e Estimativa_old'!I108,'DADOS e Estimativa_old'!I108&lt;='DADOS e Estimativa_old'!$AA108),'DADOS e Estimativa_old'!I108,"excluído*"),"")</f>
        <v/>
      </c>
      <c r="J235" s="192">
        <f>IF('DADOS e Estimativa_old'!J108&gt;0,IF(AND('DADOS e Estimativa_old'!$Z108&lt;='DADOS e Estimativa_old'!J108,'DADOS e Estimativa_old'!J108&lt;='DADOS e Estimativa_old'!$AA108),'DADOS e Estimativa_old'!J108,"excluído*"),"")</f>
        <v>5200</v>
      </c>
      <c r="K235" s="192">
        <f>IF('DADOS e Estimativa_old'!K108&gt;0,IF(AND('DADOS e Estimativa_old'!$Z108&lt;='DADOS e Estimativa_old'!K108,'DADOS e Estimativa_old'!K108&lt;='DADOS e Estimativa_old'!$AA108),'DADOS e Estimativa_old'!K108,"excluído*"),"")</f>
        <v>7763.79</v>
      </c>
      <c r="L235" s="192" t="str">
        <f>IF('DADOS e Estimativa_old'!L108&gt;0,IF(AND('DADOS e Estimativa_old'!$Z108&lt;='DADOS e Estimativa_old'!L108,'DADOS e Estimativa_old'!L108&lt;='DADOS e Estimativa_old'!$AA108),'DADOS e Estimativa_old'!L108,"excluído*"),"")</f>
        <v/>
      </c>
      <c r="M235" s="192" t="str">
        <f>IF('DADOS e Estimativa_old'!M108&gt;0,IF(AND('DADOS e Estimativa_old'!$Z108&lt;='DADOS e Estimativa_old'!M108,'DADOS e Estimativa_old'!M108&lt;='DADOS e Estimativa_old'!$AA108),'DADOS e Estimativa_old'!M108,"excluído*"),"")</f>
        <v/>
      </c>
      <c r="N235" s="192" t="str">
        <f>IF('DADOS e Estimativa_old'!N108&gt;0,IF(AND('DADOS e Estimativa_old'!$Z108&lt;='DADOS e Estimativa_old'!N108,'DADOS e Estimativa_old'!N108&lt;='DADOS e Estimativa_old'!$AA108),'DADOS e Estimativa_old'!N108,"excluído*"),"")</f>
        <v/>
      </c>
      <c r="O235" s="192" t="str">
        <f>IF('DADOS e Estimativa_old'!O108&gt;0,IF(AND('DADOS e Estimativa_old'!$Z108&lt;='DADOS e Estimativa_old'!O108,'DADOS e Estimativa_old'!O108&lt;='DADOS e Estimativa_old'!$AA108),'DADOS e Estimativa_old'!O108,"excluído*"),"")</f>
        <v/>
      </c>
      <c r="P235" s="192" t="str">
        <f>IF('DADOS e Estimativa_old'!P108&gt;0,IF(AND('DADOS e Estimativa_old'!$Z108&lt;='DADOS e Estimativa_old'!P108,'DADOS e Estimativa_old'!P108&lt;='DADOS e Estimativa_old'!$AA108),'DADOS e Estimativa_old'!P108,"excluído*"),"")</f>
        <v/>
      </c>
      <c r="Q235" s="192" t="str">
        <f>IF('DADOS e Estimativa_old'!Q108&gt;0,IF(AND('DADOS e Estimativa_old'!$Z108&lt;='DADOS e Estimativa_old'!Q108,'DADOS e Estimativa_old'!Q108&lt;='DADOS e Estimativa_old'!$AA108),'DADOS e Estimativa_old'!Q108,"excluído*"),"")</f>
        <v/>
      </c>
      <c r="R235" s="192" t="str">
        <f>IF('DADOS e Estimativa_old'!R108&gt;0,IF(AND('DADOS e Estimativa_old'!$Z108&lt;='DADOS e Estimativa_old'!R108,'DADOS e Estimativa_old'!R108&lt;='DADOS e Estimativa_old'!$AA108),'DADOS e Estimativa_old'!R108,"excluído*"),"")</f>
        <v/>
      </c>
      <c r="S235" s="192" t="str">
        <f>IF('DADOS e Estimativa_old'!S108&gt;0,IF(AND('DADOS e Estimativa_old'!$Z108&lt;='DADOS e Estimativa_old'!S108,'DADOS e Estimativa_old'!S108&lt;='DADOS e Estimativa_old'!$AA108),'DADOS e Estimativa_old'!S108,"excluído*"),"")</f>
        <v/>
      </c>
      <c r="T235" s="192" t="str">
        <f>IF('DADOS e Estimativa_old'!T108&gt;0,IF(AND('DADOS e Estimativa_old'!$Z108&lt;='DADOS e Estimativa_old'!T108,'DADOS e Estimativa_old'!T108&lt;='DADOS e Estimativa_old'!$AA108),'DADOS e Estimativa_old'!T108,"excluído*"),"")</f>
        <v/>
      </c>
      <c r="U235" s="192" t="str">
        <f>IF('DADOS e Estimativa_old'!U108&gt;0,IF(AND('DADOS e Estimativa_old'!$Z108&lt;='DADOS e Estimativa_old'!U108,'DADOS e Estimativa_old'!U108&lt;='DADOS e Estimativa_old'!$AA108),'DADOS e Estimativa_old'!U108,"excluído*"),"")</f>
        <v/>
      </c>
      <c r="V235" s="192" t="str">
        <f>IF('DADOS e Estimativa_old'!V108&gt;0,IF(AND('DADOS e Estimativa_old'!$Z108&lt;='DADOS e Estimativa_old'!V108,'DADOS e Estimativa_old'!V108&lt;='DADOS e Estimativa_old'!$AA108),'DADOS e Estimativa_old'!V108,"excluído*"),"")</f>
        <v/>
      </c>
      <c r="W235" s="193" t="str">
        <f>IF('DADOS e Estimativa_old'!W108&gt;0,IF(AND('DADOS e Estimativa_old'!$Z108&lt;='DADOS e Estimativa_old'!W108,'DADOS e Estimativa_old'!W108&lt;='DADOS e Estimativa_old'!$AA108),'DADOS e Estimativa_old'!W108,"excluído*"),"")</f>
        <v/>
      </c>
      <c r="X235" s="166">
        <f t="shared" si="52"/>
        <v>7125.76</v>
      </c>
      <c r="Y235" s="167"/>
      <c r="Z235" s="209">
        <f t="shared" si="53"/>
        <v>14251.52</v>
      </c>
      <c r="AA235" s="167"/>
      <c r="AB235" s="169">
        <v>7169.5</v>
      </c>
      <c r="AC235" s="54">
        <f t="shared" si="54"/>
        <v>-0.006100843852</v>
      </c>
      <c r="AD235" s="170">
        <v>7.0</v>
      </c>
    </row>
    <row r="236">
      <c r="A236" s="189" t="str">
        <f>IF('DADOS e Estimativa_old'!A109="","",'DADOS e Estimativa_old'!A109)</f>
        <v>7-96</v>
      </c>
      <c r="B236" s="190" t="str">
        <f>IF('DADOS e Estimativa_old'!B109="","",'DADOS e Estimativa_old'!B109)</f>
        <v>Instalação item 95</v>
      </c>
      <c r="C236" s="191">
        <f>IF('DADOS e Estimativa_old'!C109="","",'DADOS e Estimativa_old'!C109)</f>
        <v>2</v>
      </c>
      <c r="D236" s="191" t="str">
        <f>IF('DADOS e Estimativa_old'!D109="","",'DADOS e Estimativa_old'!D109)</f>
        <v>unid.</v>
      </c>
      <c r="E236" s="192">
        <f>IF('DADOS e Estimativa_old'!E109&gt;0,IF(AND('DADOS e Estimativa_old'!$Z109&lt;='DADOS e Estimativa_old'!E109,'DADOS e Estimativa_old'!E109&lt;='DADOS e Estimativa_old'!$AA109),'DADOS e Estimativa_old'!E109,"excluído*"),"")</f>
        <v>2718.6</v>
      </c>
      <c r="F236" s="192" t="str">
        <f>IF('DADOS e Estimativa_old'!F109&gt;0,IF(AND('DADOS e Estimativa_old'!$Z109&lt;='DADOS e Estimativa_old'!F109,'DADOS e Estimativa_old'!F109&lt;='DADOS e Estimativa_old'!$AA109),'DADOS e Estimativa_old'!F109,"excluído*"),"")</f>
        <v>excluído*</v>
      </c>
      <c r="G236" s="192" t="str">
        <f>IF('DADOS e Estimativa_old'!G109&gt;0,IF(AND('DADOS e Estimativa_old'!$Z109&lt;='DADOS e Estimativa_old'!G109,'DADOS e Estimativa_old'!G109&lt;='DADOS e Estimativa_old'!$AA109),'DADOS e Estimativa_old'!G109,"excluído*"),"")</f>
        <v/>
      </c>
      <c r="H236" s="192" t="str">
        <f>IF('DADOS e Estimativa_old'!H109&gt;0,IF(AND('DADOS e Estimativa_old'!$Z109&lt;='DADOS e Estimativa_old'!H109,'DADOS e Estimativa_old'!H109&lt;='DADOS e Estimativa_old'!$AA109),'DADOS e Estimativa_old'!H109,"excluído*"),"")</f>
        <v/>
      </c>
      <c r="I236" s="192" t="str">
        <f>IF('DADOS e Estimativa_old'!I109&gt;0,IF(AND('DADOS e Estimativa_old'!$Z109&lt;='DADOS e Estimativa_old'!I109,'DADOS e Estimativa_old'!I109&lt;='DADOS e Estimativa_old'!$AA109),'DADOS e Estimativa_old'!I109,"excluído*"),"")</f>
        <v/>
      </c>
      <c r="J236" s="192" t="str">
        <f>IF('DADOS e Estimativa_old'!J109&gt;0,IF(AND('DADOS e Estimativa_old'!$Z109&lt;='DADOS e Estimativa_old'!J109,'DADOS e Estimativa_old'!J109&lt;='DADOS e Estimativa_old'!$AA109),'DADOS e Estimativa_old'!J109,"excluído*"),"")</f>
        <v/>
      </c>
      <c r="K236" s="192">
        <f>IF('DADOS e Estimativa_old'!K109&gt;0,IF(AND('DADOS e Estimativa_old'!$Z109&lt;='DADOS e Estimativa_old'!K109,'DADOS e Estimativa_old'!K109&lt;='DADOS e Estimativa_old'!$AA109),'DADOS e Estimativa_old'!K109,"excluído*"),"")</f>
        <v>1131</v>
      </c>
      <c r="L236" s="192" t="str">
        <f>IF('DADOS e Estimativa_old'!L109&gt;0,IF(AND('DADOS e Estimativa_old'!$Z109&lt;='DADOS e Estimativa_old'!L109,'DADOS e Estimativa_old'!L109&lt;='DADOS e Estimativa_old'!$AA109),'DADOS e Estimativa_old'!L109,"excluído*"),"")</f>
        <v/>
      </c>
      <c r="M236" s="192" t="str">
        <f>IF('DADOS e Estimativa_old'!M109&gt;0,IF(AND('DADOS e Estimativa_old'!$Z109&lt;='DADOS e Estimativa_old'!M109,'DADOS e Estimativa_old'!M109&lt;='DADOS e Estimativa_old'!$AA109),'DADOS e Estimativa_old'!M109,"excluído*"),"")</f>
        <v/>
      </c>
      <c r="N236" s="192" t="str">
        <f>IF('DADOS e Estimativa_old'!N109&gt;0,IF(AND('DADOS e Estimativa_old'!$Z109&lt;='DADOS e Estimativa_old'!N109,'DADOS e Estimativa_old'!N109&lt;='DADOS e Estimativa_old'!$AA109),'DADOS e Estimativa_old'!N109,"excluído*"),"")</f>
        <v/>
      </c>
      <c r="O236" s="192" t="str">
        <f>IF('DADOS e Estimativa_old'!O109&gt;0,IF(AND('DADOS e Estimativa_old'!$Z109&lt;='DADOS e Estimativa_old'!O109,'DADOS e Estimativa_old'!O109&lt;='DADOS e Estimativa_old'!$AA109),'DADOS e Estimativa_old'!O109,"excluído*"),"")</f>
        <v/>
      </c>
      <c r="P236" s="192" t="str">
        <f>IF('DADOS e Estimativa_old'!P109&gt;0,IF(AND('DADOS e Estimativa_old'!$Z109&lt;='DADOS e Estimativa_old'!P109,'DADOS e Estimativa_old'!P109&lt;='DADOS e Estimativa_old'!$AA109),'DADOS e Estimativa_old'!P109,"excluído*"),"")</f>
        <v/>
      </c>
      <c r="Q236" s="192" t="str">
        <f>IF('DADOS e Estimativa_old'!Q109&gt;0,IF(AND('DADOS e Estimativa_old'!$Z109&lt;='DADOS e Estimativa_old'!Q109,'DADOS e Estimativa_old'!Q109&lt;='DADOS e Estimativa_old'!$AA109),'DADOS e Estimativa_old'!Q109,"excluído*"),"")</f>
        <v/>
      </c>
      <c r="R236" s="192" t="str">
        <f>IF('DADOS e Estimativa_old'!R109&gt;0,IF(AND('DADOS e Estimativa_old'!$Z109&lt;='DADOS e Estimativa_old'!R109,'DADOS e Estimativa_old'!R109&lt;='DADOS e Estimativa_old'!$AA109),'DADOS e Estimativa_old'!R109,"excluído*"),"")</f>
        <v/>
      </c>
      <c r="S236" s="192" t="str">
        <f>IF('DADOS e Estimativa_old'!S109&gt;0,IF(AND('DADOS e Estimativa_old'!$Z109&lt;='DADOS e Estimativa_old'!S109,'DADOS e Estimativa_old'!S109&lt;='DADOS e Estimativa_old'!$AA109),'DADOS e Estimativa_old'!S109,"excluído*"),"")</f>
        <v/>
      </c>
      <c r="T236" s="192" t="str">
        <f>IF('DADOS e Estimativa_old'!T109&gt;0,IF(AND('DADOS e Estimativa_old'!$Z109&lt;='DADOS e Estimativa_old'!T109,'DADOS e Estimativa_old'!T109&lt;='DADOS e Estimativa_old'!$AA109),'DADOS e Estimativa_old'!T109,"excluído*"),"")</f>
        <v/>
      </c>
      <c r="U236" s="192" t="str">
        <f>IF('DADOS e Estimativa_old'!U109&gt;0,IF(AND('DADOS e Estimativa_old'!$Z109&lt;='DADOS e Estimativa_old'!U109,'DADOS e Estimativa_old'!U109&lt;='DADOS e Estimativa_old'!$AA109),'DADOS e Estimativa_old'!U109,"excluído*"),"")</f>
        <v/>
      </c>
      <c r="V236" s="192" t="str">
        <f>IF('DADOS e Estimativa_old'!V109&gt;0,IF(AND('DADOS e Estimativa_old'!$Z109&lt;='DADOS e Estimativa_old'!V109,'DADOS e Estimativa_old'!V109&lt;='DADOS e Estimativa_old'!$AA109),'DADOS e Estimativa_old'!V109,"excluído*"),"")</f>
        <v/>
      </c>
      <c r="W236" s="193" t="str">
        <f>IF('DADOS e Estimativa_old'!W109&gt;0,IF(AND('DADOS e Estimativa_old'!$Z109&lt;='DADOS e Estimativa_old'!W109,'DADOS e Estimativa_old'!W109&lt;='DADOS e Estimativa_old'!$AA109),'DADOS e Estimativa_old'!W109,"excluído*"),"")</f>
        <v/>
      </c>
      <c r="X236" s="166">
        <f t="shared" si="52"/>
        <v>1924.8</v>
      </c>
      <c r="Y236" s="167"/>
      <c r="Z236" s="209">
        <f t="shared" si="53"/>
        <v>3849.6</v>
      </c>
      <c r="AA236" s="167"/>
      <c r="AB236" s="169">
        <v>3300.8</v>
      </c>
      <c r="AC236" s="54">
        <f t="shared" si="54"/>
        <v>-0.4168686379</v>
      </c>
      <c r="AD236" s="170">
        <v>7.0</v>
      </c>
    </row>
    <row r="237">
      <c r="A237" s="195" t="str">
        <f>IF('DADOS e Estimativa_old'!A110="","",'DADOS e Estimativa_old'!A110)</f>
        <v>7-97</v>
      </c>
      <c r="B237" s="196" t="str">
        <f>IF('DADOS e Estimativa_old'!B110="","",'DADOS e Estimativa_old'!B110)</f>
        <v>Slipt-Cassete  22.000 a 24.000 BTU's</v>
      </c>
      <c r="C237" s="197">
        <f>IF('DADOS e Estimativa_old'!C110="","",'DADOS e Estimativa_old'!C110)</f>
        <v>2</v>
      </c>
      <c r="D237" s="197" t="str">
        <f>IF('DADOS e Estimativa_old'!D110="","",'DADOS e Estimativa_old'!D110)</f>
        <v>unid.</v>
      </c>
      <c r="E237" s="198">
        <f>IF('DADOS e Estimativa_old'!E110&gt;0,IF(AND('DADOS e Estimativa_old'!$Z110&lt;='DADOS e Estimativa_old'!E110,'DADOS e Estimativa_old'!E110&lt;='DADOS e Estimativa_old'!$AA110),'DADOS e Estimativa_old'!E110,"excluído*"),"")</f>
        <v>7456.55</v>
      </c>
      <c r="F237" s="198" t="str">
        <f>IF('DADOS e Estimativa_old'!F110&gt;0,IF(AND('DADOS e Estimativa_old'!$Z110&lt;='DADOS e Estimativa_old'!F110,'DADOS e Estimativa_old'!F110&lt;='DADOS e Estimativa_old'!$AA110),'DADOS e Estimativa_old'!F110,"excluído*"),"")</f>
        <v>excluído*</v>
      </c>
      <c r="G237" s="198">
        <f>IF('DADOS e Estimativa_old'!G110&gt;0,IF(AND('DADOS e Estimativa_old'!$Z110&lt;='DADOS e Estimativa_old'!G110,'DADOS e Estimativa_old'!G110&lt;='DADOS e Estimativa_old'!$AA110),'DADOS e Estimativa_old'!G110,"excluído*"),"")</f>
        <v>7500</v>
      </c>
      <c r="H237" s="198">
        <f>IF('DADOS e Estimativa_old'!H110&gt;0,IF(AND('DADOS e Estimativa_old'!$Z110&lt;='DADOS e Estimativa_old'!H110,'DADOS e Estimativa_old'!H110&lt;='DADOS e Estimativa_old'!$AA110),'DADOS e Estimativa_old'!H110,"excluído*"),"")</f>
        <v>8089</v>
      </c>
      <c r="I237" s="198" t="str">
        <f>IF('DADOS e Estimativa_old'!I110&gt;0,IF(AND('DADOS e Estimativa_old'!$Z110&lt;='DADOS e Estimativa_old'!I110,'DADOS e Estimativa_old'!I110&lt;='DADOS e Estimativa_old'!$AA110),'DADOS e Estimativa_old'!I110,"excluído*"),"")</f>
        <v/>
      </c>
      <c r="J237" s="198">
        <f>IF('DADOS e Estimativa_old'!J110&gt;0,IF(AND('DADOS e Estimativa_old'!$Z110&lt;='DADOS e Estimativa_old'!J110,'DADOS e Estimativa_old'!J110&lt;='DADOS e Estimativa_old'!$AA110),'DADOS e Estimativa_old'!J110,"excluído*"),"")</f>
        <v>8228</v>
      </c>
      <c r="K237" s="198" t="str">
        <f>IF('DADOS e Estimativa_old'!K110&gt;0,IF(AND('DADOS e Estimativa_old'!$Z110&lt;='DADOS e Estimativa_old'!K110,'DADOS e Estimativa_old'!K110&lt;='DADOS e Estimativa_old'!$AA110),'DADOS e Estimativa_old'!K110,"excluído*"),"")</f>
        <v>excluído*</v>
      </c>
      <c r="L237" s="198" t="str">
        <f>IF('DADOS e Estimativa_old'!L110&gt;0,IF(AND('DADOS e Estimativa_old'!$Z110&lt;='DADOS e Estimativa_old'!L110,'DADOS e Estimativa_old'!L110&lt;='DADOS e Estimativa_old'!$AA110),'DADOS e Estimativa_old'!L110,"excluído*"),"")</f>
        <v/>
      </c>
      <c r="M237" s="198" t="str">
        <f>IF('DADOS e Estimativa_old'!M110&gt;0,IF(AND('DADOS e Estimativa_old'!$Z110&lt;='DADOS e Estimativa_old'!M110,'DADOS e Estimativa_old'!M110&lt;='DADOS e Estimativa_old'!$AA110),'DADOS e Estimativa_old'!M110,"excluído*"),"")</f>
        <v/>
      </c>
      <c r="N237" s="198" t="str">
        <f>IF('DADOS e Estimativa_old'!N110&gt;0,IF(AND('DADOS e Estimativa_old'!$Z110&lt;='DADOS e Estimativa_old'!N110,'DADOS e Estimativa_old'!N110&lt;='DADOS e Estimativa_old'!$AA110),'DADOS e Estimativa_old'!N110,"excluído*"),"")</f>
        <v/>
      </c>
      <c r="O237" s="198" t="str">
        <f>IF('DADOS e Estimativa_old'!O110&gt;0,IF(AND('DADOS e Estimativa_old'!$Z110&lt;='DADOS e Estimativa_old'!O110,'DADOS e Estimativa_old'!O110&lt;='DADOS e Estimativa_old'!$AA110),'DADOS e Estimativa_old'!O110,"excluído*"),"")</f>
        <v/>
      </c>
      <c r="P237" s="198" t="str">
        <f>IF('DADOS e Estimativa_old'!P110&gt;0,IF(AND('DADOS e Estimativa_old'!$Z110&lt;='DADOS e Estimativa_old'!P110,'DADOS e Estimativa_old'!P110&lt;='DADOS e Estimativa_old'!$AA110),'DADOS e Estimativa_old'!P110,"excluído*"),"")</f>
        <v/>
      </c>
      <c r="Q237" s="198" t="str">
        <f>IF('DADOS e Estimativa_old'!Q110&gt;0,IF(AND('DADOS e Estimativa_old'!$Z110&lt;='DADOS e Estimativa_old'!Q110,'DADOS e Estimativa_old'!Q110&lt;='DADOS e Estimativa_old'!$AA110),'DADOS e Estimativa_old'!Q110,"excluído*"),"")</f>
        <v/>
      </c>
      <c r="R237" s="198" t="str">
        <f>IF('DADOS e Estimativa_old'!R110&gt;0,IF(AND('DADOS e Estimativa_old'!$Z110&lt;='DADOS e Estimativa_old'!R110,'DADOS e Estimativa_old'!R110&lt;='DADOS e Estimativa_old'!$AA110),'DADOS e Estimativa_old'!R110,"excluído*"),"")</f>
        <v/>
      </c>
      <c r="S237" s="198" t="str">
        <f>IF('DADOS e Estimativa_old'!S110&gt;0,IF(AND('DADOS e Estimativa_old'!$Z110&lt;='DADOS e Estimativa_old'!S110,'DADOS e Estimativa_old'!S110&lt;='DADOS e Estimativa_old'!$AA110),'DADOS e Estimativa_old'!S110,"excluído*"),"")</f>
        <v/>
      </c>
      <c r="T237" s="198" t="str">
        <f>IF('DADOS e Estimativa_old'!T110&gt;0,IF(AND('DADOS e Estimativa_old'!$Z110&lt;='DADOS e Estimativa_old'!T110,'DADOS e Estimativa_old'!T110&lt;='DADOS e Estimativa_old'!$AA110),'DADOS e Estimativa_old'!T110,"excluído*"),"")</f>
        <v/>
      </c>
      <c r="U237" s="198" t="str">
        <f>IF('DADOS e Estimativa_old'!U110&gt;0,IF(AND('DADOS e Estimativa_old'!$Z110&lt;='DADOS e Estimativa_old'!U110,'DADOS e Estimativa_old'!U110&lt;='DADOS e Estimativa_old'!$AA110),'DADOS e Estimativa_old'!U110,"excluído*"),"")</f>
        <v/>
      </c>
      <c r="V237" s="198" t="str">
        <f>IF('DADOS e Estimativa_old'!V110&gt;0,IF(AND('DADOS e Estimativa_old'!$Z110&lt;='DADOS e Estimativa_old'!V110,'DADOS e Estimativa_old'!V110&lt;='DADOS e Estimativa_old'!$AA110),'DADOS e Estimativa_old'!V110,"excluído*"),"")</f>
        <v/>
      </c>
      <c r="W237" s="199" t="str">
        <f>IF('DADOS e Estimativa_old'!W110&gt;0,IF(AND('DADOS e Estimativa_old'!$Z110&lt;='DADOS e Estimativa_old'!W110,'DADOS e Estimativa_old'!W110&lt;='DADOS e Estimativa_old'!$AA110),'DADOS e Estimativa_old'!W110,"excluído*"),"")</f>
        <v/>
      </c>
      <c r="X237" s="177">
        <f t="shared" si="52"/>
        <v>7818.39</v>
      </c>
      <c r="Y237" s="167"/>
      <c r="Z237" s="210">
        <f t="shared" si="53"/>
        <v>15636.78</v>
      </c>
      <c r="AA237" s="142"/>
      <c r="AB237" s="169">
        <v>8000.0</v>
      </c>
      <c r="AC237" s="54">
        <f t="shared" si="54"/>
        <v>-0.02270125</v>
      </c>
      <c r="AD237" s="170">
        <v>7.0</v>
      </c>
    </row>
    <row r="238">
      <c r="A238" s="195" t="str">
        <f>IF('DADOS e Estimativa_old'!A111="","",'DADOS e Estimativa_old'!A111)</f>
        <v>7-98</v>
      </c>
      <c r="B238" s="196" t="str">
        <f>IF('DADOS e Estimativa_old'!B111="","",'DADOS e Estimativa_old'!B111)</f>
        <v>Instalação item 97</v>
      </c>
      <c r="C238" s="197">
        <f>IF('DADOS e Estimativa_old'!C111="","",'DADOS e Estimativa_old'!C111)</f>
        <v>2</v>
      </c>
      <c r="D238" s="197" t="str">
        <f>IF('DADOS e Estimativa_old'!D111="","",'DADOS e Estimativa_old'!D111)</f>
        <v>unid.</v>
      </c>
      <c r="E238" s="198">
        <f>IF('DADOS e Estimativa_old'!E111&gt;0,IF(AND('DADOS e Estimativa_old'!$Z111&lt;='DADOS e Estimativa_old'!E111,'DADOS e Estimativa_old'!E111&lt;='DADOS e Estimativa_old'!$AA111),'DADOS e Estimativa_old'!E111,"excluído*"),"")</f>
        <v>2900.35</v>
      </c>
      <c r="F238" s="198" t="str">
        <f>IF('DADOS e Estimativa_old'!F111&gt;0,IF(AND('DADOS e Estimativa_old'!$Z111&lt;='DADOS e Estimativa_old'!F111,'DADOS e Estimativa_old'!F111&lt;='DADOS e Estimativa_old'!$AA111),'DADOS e Estimativa_old'!F111,"excluído*"),"")</f>
        <v>excluído*</v>
      </c>
      <c r="G238" s="198" t="str">
        <f>IF('DADOS e Estimativa_old'!G111&gt;0,IF(AND('DADOS e Estimativa_old'!$Z111&lt;='DADOS e Estimativa_old'!G111,'DADOS e Estimativa_old'!G111&lt;='DADOS e Estimativa_old'!$AA111),'DADOS e Estimativa_old'!G111,"excluído*"),"")</f>
        <v/>
      </c>
      <c r="H238" s="198" t="str">
        <f>IF('DADOS e Estimativa_old'!H111&gt;0,IF(AND('DADOS e Estimativa_old'!$Z111&lt;='DADOS e Estimativa_old'!H111,'DADOS e Estimativa_old'!H111&lt;='DADOS e Estimativa_old'!$AA111),'DADOS e Estimativa_old'!H111,"excluído*"),"")</f>
        <v/>
      </c>
      <c r="I238" s="198">
        <f>IF('DADOS e Estimativa_old'!I111&gt;0,IF(AND('DADOS e Estimativa_old'!$Z111&lt;='DADOS e Estimativa_old'!I111,'DADOS e Estimativa_old'!I111&lt;='DADOS e Estimativa_old'!$AA111),'DADOS e Estimativa_old'!I111,"excluído*"),"")</f>
        <v>1316</v>
      </c>
      <c r="J238" s="198" t="str">
        <f>IF('DADOS e Estimativa_old'!J111&gt;0,IF(AND('DADOS e Estimativa_old'!$Z111&lt;='DADOS e Estimativa_old'!J111,'DADOS e Estimativa_old'!J111&lt;='DADOS e Estimativa_old'!$AA111),'DADOS e Estimativa_old'!J111,"excluído*"),"")</f>
        <v/>
      </c>
      <c r="K238" s="198" t="str">
        <f>IF('DADOS e Estimativa_old'!K111&gt;0,IF(AND('DADOS e Estimativa_old'!$Z111&lt;='DADOS e Estimativa_old'!K111,'DADOS e Estimativa_old'!K111&lt;='DADOS e Estimativa_old'!$AA111),'DADOS e Estimativa_old'!K111,"excluído*"),"")</f>
        <v/>
      </c>
      <c r="L238" s="198" t="str">
        <f>IF('DADOS e Estimativa_old'!L111&gt;0,IF(AND('DADOS e Estimativa_old'!$Z111&lt;='DADOS e Estimativa_old'!L111,'DADOS e Estimativa_old'!L111&lt;='DADOS e Estimativa_old'!$AA111),'DADOS e Estimativa_old'!L111,"excluído*"),"")</f>
        <v/>
      </c>
      <c r="M238" s="198" t="str">
        <f>IF('DADOS e Estimativa_old'!M111&gt;0,IF(AND('DADOS e Estimativa_old'!$Z111&lt;='DADOS e Estimativa_old'!M111,'DADOS e Estimativa_old'!M111&lt;='DADOS e Estimativa_old'!$AA111),'DADOS e Estimativa_old'!M111,"excluído*"),"")</f>
        <v/>
      </c>
      <c r="N238" s="198" t="str">
        <f>IF('DADOS e Estimativa_old'!N111&gt;0,IF(AND('DADOS e Estimativa_old'!$Z111&lt;='DADOS e Estimativa_old'!N111,'DADOS e Estimativa_old'!N111&lt;='DADOS e Estimativa_old'!$AA111),'DADOS e Estimativa_old'!N111,"excluído*"),"")</f>
        <v/>
      </c>
      <c r="O238" s="198" t="str">
        <f>IF('DADOS e Estimativa_old'!O111&gt;0,IF(AND('DADOS e Estimativa_old'!$Z111&lt;='DADOS e Estimativa_old'!O111,'DADOS e Estimativa_old'!O111&lt;='DADOS e Estimativa_old'!$AA111),'DADOS e Estimativa_old'!O111,"excluído*"),"")</f>
        <v/>
      </c>
      <c r="P238" s="198" t="str">
        <f>IF('DADOS e Estimativa_old'!P111&gt;0,IF(AND('DADOS e Estimativa_old'!$Z111&lt;='DADOS e Estimativa_old'!P111,'DADOS e Estimativa_old'!P111&lt;='DADOS e Estimativa_old'!$AA111),'DADOS e Estimativa_old'!P111,"excluído*"),"")</f>
        <v/>
      </c>
      <c r="Q238" s="198" t="str">
        <f>IF('DADOS e Estimativa_old'!Q111&gt;0,IF(AND('DADOS e Estimativa_old'!$Z111&lt;='DADOS e Estimativa_old'!Q111,'DADOS e Estimativa_old'!Q111&lt;='DADOS e Estimativa_old'!$AA111),'DADOS e Estimativa_old'!Q111,"excluído*"),"")</f>
        <v/>
      </c>
      <c r="R238" s="198" t="str">
        <f>IF('DADOS e Estimativa_old'!R111&gt;0,IF(AND('DADOS e Estimativa_old'!$Z111&lt;='DADOS e Estimativa_old'!R111,'DADOS e Estimativa_old'!R111&lt;='DADOS e Estimativa_old'!$AA111),'DADOS e Estimativa_old'!R111,"excluído*"),"")</f>
        <v/>
      </c>
      <c r="S238" s="198" t="str">
        <f>IF('DADOS e Estimativa_old'!S111&gt;0,IF(AND('DADOS e Estimativa_old'!$Z111&lt;='DADOS e Estimativa_old'!S111,'DADOS e Estimativa_old'!S111&lt;='DADOS e Estimativa_old'!$AA111),'DADOS e Estimativa_old'!S111,"excluído*"),"")</f>
        <v/>
      </c>
      <c r="T238" s="198" t="str">
        <f>IF('DADOS e Estimativa_old'!T111&gt;0,IF(AND('DADOS e Estimativa_old'!$Z111&lt;='DADOS e Estimativa_old'!T111,'DADOS e Estimativa_old'!T111&lt;='DADOS e Estimativa_old'!$AA111),'DADOS e Estimativa_old'!T111,"excluído*"),"")</f>
        <v/>
      </c>
      <c r="U238" s="198" t="str">
        <f>IF('DADOS e Estimativa_old'!U111&gt;0,IF(AND('DADOS e Estimativa_old'!$Z111&lt;='DADOS e Estimativa_old'!U111,'DADOS e Estimativa_old'!U111&lt;='DADOS e Estimativa_old'!$AA111),'DADOS e Estimativa_old'!U111,"excluído*"),"")</f>
        <v/>
      </c>
      <c r="V238" s="198" t="str">
        <f>IF('DADOS e Estimativa_old'!V111&gt;0,IF(AND('DADOS e Estimativa_old'!$Z111&lt;='DADOS e Estimativa_old'!V111,'DADOS e Estimativa_old'!V111&lt;='DADOS e Estimativa_old'!$AA111),'DADOS e Estimativa_old'!V111,"excluído*"),"")</f>
        <v/>
      </c>
      <c r="W238" s="199" t="str">
        <f>IF('DADOS e Estimativa_old'!W111&gt;0,IF(AND('DADOS e Estimativa_old'!$Z111&lt;='DADOS e Estimativa_old'!W111,'DADOS e Estimativa_old'!W111&lt;='DADOS e Estimativa_old'!$AA111),'DADOS e Estimativa_old'!W111,"excluído*"),"")</f>
        <v/>
      </c>
      <c r="X238" s="177">
        <f t="shared" si="52"/>
        <v>2108.18</v>
      </c>
      <c r="Y238" s="167"/>
      <c r="Z238" s="210">
        <f t="shared" si="53"/>
        <v>4216.36</v>
      </c>
      <c r="AA238" s="142"/>
      <c r="AB238" s="169">
        <v>2270.81</v>
      </c>
      <c r="AC238" s="54">
        <f t="shared" si="54"/>
        <v>-0.07161761662</v>
      </c>
      <c r="AD238" s="170">
        <v>7.0</v>
      </c>
    </row>
    <row r="239">
      <c r="A239" s="189" t="str">
        <f>IF('DADOS e Estimativa_old'!A112="","",'DADOS e Estimativa_old'!A112)</f>
        <v>7-99</v>
      </c>
      <c r="B239" s="190" t="str">
        <f>IF('DADOS e Estimativa_old'!B112="","",'DADOS e Estimativa_old'!B112)</f>
        <v>Slipt-Cassete  33.000 a 36.000 BTU's</v>
      </c>
      <c r="C239" s="191">
        <f>IF('DADOS e Estimativa_old'!C112="","",'DADOS e Estimativa_old'!C112)</f>
        <v>3</v>
      </c>
      <c r="D239" s="191" t="str">
        <f>IF('DADOS e Estimativa_old'!D112="","",'DADOS e Estimativa_old'!D112)</f>
        <v>unid.</v>
      </c>
      <c r="E239" s="192">
        <f>IF('DADOS e Estimativa_old'!E112&gt;0,IF(AND('DADOS e Estimativa_old'!$Z112&lt;='DADOS e Estimativa_old'!E112,'DADOS e Estimativa_old'!E112&lt;='DADOS e Estimativa_old'!$AA112),'DADOS e Estimativa_old'!E112,"excluído*"),"")</f>
        <v>9879.05</v>
      </c>
      <c r="F239" s="192" t="str">
        <f>IF('DADOS e Estimativa_old'!F112&gt;0,IF(AND('DADOS e Estimativa_old'!$Z112&lt;='DADOS e Estimativa_old'!F112,'DADOS e Estimativa_old'!F112&lt;='DADOS e Estimativa_old'!$AA112),'DADOS e Estimativa_old'!F112,"excluído*"),"")</f>
        <v>excluído*</v>
      </c>
      <c r="G239" s="192">
        <f>IF('DADOS e Estimativa_old'!G112&gt;0,IF(AND('DADOS e Estimativa_old'!$Z112&lt;='DADOS e Estimativa_old'!G112,'DADOS e Estimativa_old'!G112&lt;='DADOS e Estimativa_old'!$AA112),'DADOS e Estimativa_old'!G112,"excluído*"),"")</f>
        <v>9950</v>
      </c>
      <c r="H239" s="192">
        <f>IF('DADOS e Estimativa_old'!H112&gt;0,IF(AND('DADOS e Estimativa_old'!$Z112&lt;='DADOS e Estimativa_old'!H112,'DADOS e Estimativa_old'!H112&lt;='DADOS e Estimativa_old'!$AA112),'DADOS e Estimativa_old'!H112,"excluído*"),"")</f>
        <v>10299</v>
      </c>
      <c r="I239" s="192" t="str">
        <f>IF('DADOS e Estimativa_old'!I112&gt;0,IF(AND('DADOS e Estimativa_old'!$Z112&lt;='DADOS e Estimativa_old'!I112,'DADOS e Estimativa_old'!I112&lt;='DADOS e Estimativa_old'!$AA112),'DADOS e Estimativa_old'!I112,"excluído*"),"")</f>
        <v/>
      </c>
      <c r="J239" s="192">
        <f>IF('DADOS e Estimativa_old'!J112&gt;0,IF(AND('DADOS e Estimativa_old'!$Z112&lt;='DADOS e Estimativa_old'!J112,'DADOS e Estimativa_old'!J112&lt;='DADOS e Estimativa_old'!$AA112),'DADOS e Estimativa_old'!J112,"excluído*"),"")</f>
        <v>8688</v>
      </c>
      <c r="K239" s="192">
        <f>IF('DADOS e Estimativa_old'!K112&gt;0,IF(AND('DADOS e Estimativa_old'!$Z112&lt;='DADOS e Estimativa_old'!K112,'DADOS e Estimativa_old'!K112&lt;='DADOS e Estimativa_old'!$AA112),'DADOS e Estimativa_old'!K112,"excluído*"),"")</f>
        <v>9780</v>
      </c>
      <c r="L239" s="192" t="str">
        <f>IF('DADOS e Estimativa_old'!L112&gt;0,IF(AND('DADOS e Estimativa_old'!$Z112&lt;='DADOS e Estimativa_old'!L112,'DADOS e Estimativa_old'!L112&lt;='DADOS e Estimativa_old'!$AA112),'DADOS e Estimativa_old'!L112,"excluído*"),"")</f>
        <v/>
      </c>
      <c r="M239" s="192" t="str">
        <f>IF('DADOS e Estimativa_old'!M112&gt;0,IF(AND('DADOS e Estimativa_old'!$Z112&lt;='DADOS e Estimativa_old'!M112,'DADOS e Estimativa_old'!M112&lt;='DADOS e Estimativa_old'!$AA112),'DADOS e Estimativa_old'!M112,"excluído*"),"")</f>
        <v/>
      </c>
      <c r="N239" s="192" t="str">
        <f>IF('DADOS e Estimativa_old'!N112&gt;0,IF(AND('DADOS e Estimativa_old'!$Z112&lt;='DADOS e Estimativa_old'!N112,'DADOS e Estimativa_old'!N112&lt;='DADOS e Estimativa_old'!$AA112),'DADOS e Estimativa_old'!N112,"excluído*"),"")</f>
        <v/>
      </c>
      <c r="O239" s="192" t="str">
        <f>IF('DADOS e Estimativa_old'!O112&gt;0,IF(AND('DADOS e Estimativa_old'!$Z112&lt;='DADOS e Estimativa_old'!O112,'DADOS e Estimativa_old'!O112&lt;='DADOS e Estimativa_old'!$AA112),'DADOS e Estimativa_old'!O112,"excluído*"),"")</f>
        <v/>
      </c>
      <c r="P239" s="192" t="str">
        <f>IF('DADOS e Estimativa_old'!P112&gt;0,IF(AND('DADOS e Estimativa_old'!$Z112&lt;='DADOS e Estimativa_old'!P112,'DADOS e Estimativa_old'!P112&lt;='DADOS e Estimativa_old'!$AA112),'DADOS e Estimativa_old'!P112,"excluído*"),"")</f>
        <v/>
      </c>
      <c r="Q239" s="192" t="str">
        <f>IF('DADOS e Estimativa_old'!Q112&gt;0,IF(AND('DADOS e Estimativa_old'!$Z112&lt;='DADOS e Estimativa_old'!Q112,'DADOS e Estimativa_old'!Q112&lt;='DADOS e Estimativa_old'!$AA112),'DADOS e Estimativa_old'!Q112,"excluído*"),"")</f>
        <v/>
      </c>
      <c r="R239" s="192" t="str">
        <f>IF('DADOS e Estimativa_old'!R112&gt;0,IF(AND('DADOS e Estimativa_old'!$Z112&lt;='DADOS e Estimativa_old'!R112,'DADOS e Estimativa_old'!R112&lt;='DADOS e Estimativa_old'!$AA112),'DADOS e Estimativa_old'!R112,"excluído*"),"")</f>
        <v/>
      </c>
      <c r="S239" s="192" t="str">
        <f>IF('DADOS e Estimativa_old'!S112&gt;0,IF(AND('DADOS e Estimativa_old'!$Z112&lt;='DADOS e Estimativa_old'!S112,'DADOS e Estimativa_old'!S112&lt;='DADOS e Estimativa_old'!$AA112),'DADOS e Estimativa_old'!S112,"excluído*"),"")</f>
        <v/>
      </c>
      <c r="T239" s="192" t="str">
        <f>IF('DADOS e Estimativa_old'!T112&gt;0,IF(AND('DADOS e Estimativa_old'!$Z112&lt;='DADOS e Estimativa_old'!T112,'DADOS e Estimativa_old'!T112&lt;='DADOS e Estimativa_old'!$AA112),'DADOS e Estimativa_old'!T112,"excluído*"),"")</f>
        <v/>
      </c>
      <c r="U239" s="192" t="str">
        <f>IF('DADOS e Estimativa_old'!U112&gt;0,IF(AND('DADOS e Estimativa_old'!$Z112&lt;='DADOS e Estimativa_old'!U112,'DADOS e Estimativa_old'!U112&lt;='DADOS e Estimativa_old'!$AA112),'DADOS e Estimativa_old'!U112,"excluído*"),"")</f>
        <v/>
      </c>
      <c r="V239" s="192" t="str">
        <f>IF('DADOS e Estimativa_old'!V112&gt;0,IF(AND('DADOS e Estimativa_old'!$Z112&lt;='DADOS e Estimativa_old'!V112,'DADOS e Estimativa_old'!V112&lt;='DADOS e Estimativa_old'!$AA112),'DADOS e Estimativa_old'!V112,"excluído*"),"")</f>
        <v/>
      </c>
      <c r="W239" s="193" t="str">
        <f>IF('DADOS e Estimativa_old'!W112&gt;0,IF(AND('DADOS e Estimativa_old'!$Z112&lt;='DADOS e Estimativa_old'!W112,'DADOS e Estimativa_old'!W112&lt;='DADOS e Estimativa_old'!$AA112),'DADOS e Estimativa_old'!W112,"excluído*"),"")</f>
        <v/>
      </c>
      <c r="X239" s="166">
        <f t="shared" si="52"/>
        <v>9719.21</v>
      </c>
      <c r="Y239" s="167"/>
      <c r="Z239" s="209">
        <f t="shared" si="53"/>
        <v>29157.63</v>
      </c>
      <c r="AA239" s="167"/>
      <c r="AB239" s="169">
        <v>10100.0</v>
      </c>
      <c r="AC239" s="54">
        <f t="shared" si="54"/>
        <v>-0.0377019802</v>
      </c>
      <c r="AD239" s="170">
        <v>7.0</v>
      </c>
    </row>
    <row r="240">
      <c r="A240" s="201" t="str">
        <f>IF('DADOS e Estimativa_old'!A113="","",'DADOS e Estimativa_old'!A113)</f>
        <v>7-100</v>
      </c>
      <c r="B240" s="202" t="str">
        <f>IF('DADOS e Estimativa_old'!B113="","",'DADOS e Estimativa_old'!B113)</f>
        <v>Instalação item 99</v>
      </c>
      <c r="C240" s="203">
        <f>IF('DADOS e Estimativa_old'!C113="","",'DADOS e Estimativa_old'!C113)</f>
        <v>3</v>
      </c>
      <c r="D240" s="203" t="str">
        <f>IF('DADOS e Estimativa_old'!D113="","",'DADOS e Estimativa_old'!D113)</f>
        <v>unid.</v>
      </c>
      <c r="E240" s="204">
        <f>IF('DADOS e Estimativa_old'!E113&gt;0,IF(AND('DADOS e Estimativa_old'!$Z113&lt;='DADOS e Estimativa_old'!E113,'DADOS e Estimativa_old'!E113&lt;='DADOS e Estimativa_old'!$AA113),'DADOS e Estimativa_old'!E113,"excluído*"),"")</f>
        <v>2900.35</v>
      </c>
      <c r="F240" s="204" t="str">
        <f>IF('DADOS e Estimativa_old'!F113&gt;0,IF(AND('DADOS e Estimativa_old'!$Z113&lt;='DADOS e Estimativa_old'!F113,'DADOS e Estimativa_old'!F113&lt;='DADOS e Estimativa_old'!$AA113),'DADOS e Estimativa_old'!F113,"excluído*"),"")</f>
        <v>excluído*</v>
      </c>
      <c r="G240" s="204" t="str">
        <f>IF('DADOS e Estimativa_old'!G113&gt;0,IF(AND('DADOS e Estimativa_old'!$Z113&lt;='DADOS e Estimativa_old'!G113,'DADOS e Estimativa_old'!G113&lt;='DADOS e Estimativa_old'!$AA113),'DADOS e Estimativa_old'!G113,"excluído*"),"")</f>
        <v/>
      </c>
      <c r="H240" s="204" t="str">
        <f>IF('DADOS e Estimativa_old'!H113&gt;0,IF(AND('DADOS e Estimativa_old'!$Z113&lt;='DADOS e Estimativa_old'!H113,'DADOS e Estimativa_old'!H113&lt;='DADOS e Estimativa_old'!$AA113),'DADOS e Estimativa_old'!H113,"excluído*"),"")</f>
        <v/>
      </c>
      <c r="I240" s="204">
        <f>IF('DADOS e Estimativa_old'!I113&gt;0,IF(AND('DADOS e Estimativa_old'!$Z113&lt;='DADOS e Estimativa_old'!I113,'DADOS e Estimativa_old'!I113&lt;='DADOS e Estimativa_old'!$AA113),'DADOS e Estimativa_old'!I113,"excluído*"),"")</f>
        <v>1579</v>
      </c>
      <c r="J240" s="204" t="str">
        <f>IF('DADOS e Estimativa_old'!J113&gt;0,IF(AND('DADOS e Estimativa_old'!$Z113&lt;='DADOS e Estimativa_old'!J113,'DADOS e Estimativa_old'!J113&lt;='DADOS e Estimativa_old'!$AA113),'DADOS e Estimativa_old'!J113,"excluído*"),"")</f>
        <v/>
      </c>
      <c r="K240" s="204" t="str">
        <f>IF('DADOS e Estimativa_old'!K113&gt;0,IF(AND('DADOS e Estimativa_old'!$Z113&lt;='DADOS e Estimativa_old'!K113,'DADOS e Estimativa_old'!K113&lt;='DADOS e Estimativa_old'!$AA113),'DADOS e Estimativa_old'!K113,"excluído*"),"")</f>
        <v/>
      </c>
      <c r="L240" s="204" t="str">
        <f>IF('DADOS e Estimativa_old'!L113&gt;0,IF(AND('DADOS e Estimativa_old'!$Z113&lt;='DADOS e Estimativa_old'!L113,'DADOS e Estimativa_old'!L113&lt;='DADOS e Estimativa_old'!$AA113),'DADOS e Estimativa_old'!L113,"excluído*"),"")</f>
        <v/>
      </c>
      <c r="M240" s="204" t="str">
        <f>IF('DADOS e Estimativa_old'!M113&gt;0,IF(AND('DADOS e Estimativa_old'!$Z113&lt;='DADOS e Estimativa_old'!M113,'DADOS e Estimativa_old'!M113&lt;='DADOS e Estimativa_old'!$AA113),'DADOS e Estimativa_old'!M113,"excluído*"),"")</f>
        <v/>
      </c>
      <c r="N240" s="204" t="str">
        <f>IF('DADOS e Estimativa_old'!N113&gt;0,IF(AND('DADOS e Estimativa_old'!$Z113&lt;='DADOS e Estimativa_old'!N113,'DADOS e Estimativa_old'!N113&lt;='DADOS e Estimativa_old'!$AA113),'DADOS e Estimativa_old'!N113,"excluído*"),"")</f>
        <v/>
      </c>
      <c r="O240" s="204" t="str">
        <f>IF('DADOS e Estimativa_old'!O113&gt;0,IF(AND('DADOS e Estimativa_old'!$Z113&lt;='DADOS e Estimativa_old'!O113,'DADOS e Estimativa_old'!O113&lt;='DADOS e Estimativa_old'!$AA113),'DADOS e Estimativa_old'!O113,"excluído*"),"")</f>
        <v/>
      </c>
      <c r="P240" s="204" t="str">
        <f>IF('DADOS e Estimativa_old'!P113&gt;0,IF(AND('DADOS e Estimativa_old'!$Z113&lt;='DADOS e Estimativa_old'!P113,'DADOS e Estimativa_old'!P113&lt;='DADOS e Estimativa_old'!$AA113),'DADOS e Estimativa_old'!P113,"excluído*"),"")</f>
        <v/>
      </c>
      <c r="Q240" s="204" t="str">
        <f>IF('DADOS e Estimativa_old'!Q113&gt;0,IF(AND('DADOS e Estimativa_old'!$Z113&lt;='DADOS e Estimativa_old'!Q113,'DADOS e Estimativa_old'!Q113&lt;='DADOS e Estimativa_old'!$AA113),'DADOS e Estimativa_old'!Q113,"excluído*"),"")</f>
        <v/>
      </c>
      <c r="R240" s="204" t="str">
        <f>IF('DADOS e Estimativa_old'!R113&gt;0,IF(AND('DADOS e Estimativa_old'!$Z113&lt;='DADOS e Estimativa_old'!R113,'DADOS e Estimativa_old'!R113&lt;='DADOS e Estimativa_old'!$AA113),'DADOS e Estimativa_old'!R113,"excluído*"),"")</f>
        <v/>
      </c>
      <c r="S240" s="204" t="str">
        <f>IF('DADOS e Estimativa_old'!S113&gt;0,IF(AND('DADOS e Estimativa_old'!$Z113&lt;='DADOS e Estimativa_old'!S113,'DADOS e Estimativa_old'!S113&lt;='DADOS e Estimativa_old'!$AA113),'DADOS e Estimativa_old'!S113,"excluído*"),"")</f>
        <v/>
      </c>
      <c r="T240" s="204" t="str">
        <f>IF('DADOS e Estimativa_old'!T113&gt;0,IF(AND('DADOS e Estimativa_old'!$Z113&lt;='DADOS e Estimativa_old'!T113,'DADOS e Estimativa_old'!T113&lt;='DADOS e Estimativa_old'!$AA113),'DADOS e Estimativa_old'!T113,"excluído*"),"")</f>
        <v/>
      </c>
      <c r="U240" s="204" t="str">
        <f>IF('DADOS e Estimativa_old'!U113&gt;0,IF(AND('DADOS e Estimativa_old'!$Z113&lt;='DADOS e Estimativa_old'!U113,'DADOS e Estimativa_old'!U113&lt;='DADOS e Estimativa_old'!$AA113),'DADOS e Estimativa_old'!U113,"excluído*"),"")</f>
        <v/>
      </c>
      <c r="V240" s="204" t="str">
        <f>IF('DADOS e Estimativa_old'!V113&gt;0,IF(AND('DADOS e Estimativa_old'!$Z113&lt;='DADOS e Estimativa_old'!V113,'DADOS e Estimativa_old'!V113&lt;='DADOS e Estimativa_old'!$AA113),'DADOS e Estimativa_old'!V113,"excluído*"),"")</f>
        <v/>
      </c>
      <c r="W240" s="205" t="str">
        <f>IF('DADOS e Estimativa_old'!W113&gt;0,IF(AND('DADOS e Estimativa_old'!$Z113&lt;='DADOS e Estimativa_old'!W113,'DADOS e Estimativa_old'!W113&lt;='DADOS e Estimativa_old'!$AA113),'DADOS e Estimativa_old'!W113,"excluído*"),"")</f>
        <v/>
      </c>
      <c r="X240" s="166">
        <f t="shared" si="52"/>
        <v>2239.68</v>
      </c>
      <c r="Y240" s="167"/>
      <c r="Z240" s="206">
        <f t="shared" si="53"/>
        <v>6719.04</v>
      </c>
      <c r="AA240" s="207"/>
      <c r="AB240" s="169">
        <v>3345.87</v>
      </c>
      <c r="AC240" s="54">
        <f t="shared" si="54"/>
        <v>-0.3306135624</v>
      </c>
      <c r="AD240" s="170">
        <v>7.0</v>
      </c>
    </row>
    <row r="241" ht="21.0" customHeight="1">
      <c r="A241" s="182"/>
      <c r="B241" s="85" t="str">
        <f>B114</f>
        <v>Circunscrição VIII</v>
      </c>
      <c r="C241" s="86"/>
      <c r="D241" s="86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148"/>
      <c r="Y241" s="148"/>
      <c r="Z241" s="148"/>
      <c r="AA241" s="149"/>
      <c r="AC241" s="70"/>
    </row>
    <row r="242">
      <c r="A242" s="183" t="str">
        <f>IF('DADOS e Estimativa_old'!A115="","",'DADOS e Estimativa_old'!A115)</f>
        <v>8-101</v>
      </c>
      <c r="B242" s="184" t="str">
        <f>IF('DADOS e Estimativa_old'!B115="","",'DADOS e Estimativa_old'!B115)</f>
        <v>Split Hi-Wall 12.000 BTU's</v>
      </c>
      <c r="C242" s="185">
        <f>IF('DADOS e Estimativa_old'!C115="","",'DADOS e Estimativa_old'!C115)</f>
        <v>2</v>
      </c>
      <c r="D242" s="185" t="str">
        <f>IF('DADOS e Estimativa_old'!D115="","",'DADOS e Estimativa_old'!D115)</f>
        <v>unid.</v>
      </c>
      <c r="E242" s="186">
        <f>IF('DADOS e Estimativa_old'!E115&gt;0,IF(AND('DADOS e Estimativa_old'!$Z115&lt;='DADOS e Estimativa_old'!E115,'DADOS e Estimativa_old'!E115&lt;='DADOS e Estimativa_old'!$AA115),'DADOS e Estimativa_old'!E115,"excluído*"),"")</f>
        <v>1846.05</v>
      </c>
      <c r="F242" s="186" t="str">
        <f>IF('DADOS e Estimativa_old'!F115&gt;0,IF(AND('DADOS e Estimativa_old'!$Z115&lt;='DADOS e Estimativa_old'!F115,'DADOS e Estimativa_old'!F115&lt;='DADOS e Estimativa_old'!$AA115),'DADOS e Estimativa_old'!F115,"excluído*"),"")</f>
        <v>excluído*</v>
      </c>
      <c r="G242" s="186">
        <f>IF('DADOS e Estimativa_old'!G115&gt;0,IF(AND('DADOS e Estimativa_old'!$Z115&lt;='DADOS e Estimativa_old'!G115,'DADOS e Estimativa_old'!G115&lt;='DADOS e Estimativa_old'!$AA115),'DADOS e Estimativa_old'!G115,"excluído*"),"")</f>
        <v>1875</v>
      </c>
      <c r="H242" s="186">
        <f>IF('DADOS e Estimativa_old'!H115&gt;0,IF(AND('DADOS e Estimativa_old'!$Z115&lt;='DADOS e Estimativa_old'!H115,'DADOS e Estimativa_old'!H115&lt;='DADOS e Estimativa_old'!$AA115),'DADOS e Estimativa_old'!H115,"excluído*"),"")</f>
        <v>1729</v>
      </c>
      <c r="I242" s="186" t="str">
        <f>IF('DADOS e Estimativa_old'!I115&gt;0,IF(AND('DADOS e Estimativa_old'!$Z115&lt;='DADOS e Estimativa_old'!I115,'DADOS e Estimativa_old'!I115&lt;='DADOS e Estimativa_old'!$AA115),'DADOS e Estimativa_old'!I115,"excluído*"),"")</f>
        <v/>
      </c>
      <c r="J242" s="186">
        <f>IF('DADOS e Estimativa_old'!J115&gt;0,IF(AND('DADOS e Estimativa_old'!$Z115&lt;='DADOS e Estimativa_old'!J115,'DADOS e Estimativa_old'!J115&lt;='DADOS e Estimativa_old'!$AA115),'DADOS e Estimativa_old'!J115,"excluído*"),"")</f>
        <v>1750</v>
      </c>
      <c r="K242" s="186">
        <f>IF('DADOS e Estimativa_old'!K115&gt;0,IF(AND('DADOS e Estimativa_old'!$Z115&lt;='DADOS e Estimativa_old'!K115,'DADOS e Estimativa_old'!K115&lt;='DADOS e Estimativa_old'!$AA115),'DADOS e Estimativa_old'!K115,"excluído*"),"")</f>
        <v>1541.5</v>
      </c>
      <c r="L242" s="186" t="str">
        <f>IF('DADOS e Estimativa_old'!L115&gt;0,IF(AND('DADOS e Estimativa_old'!$Z115&lt;='DADOS e Estimativa_old'!L115,'DADOS e Estimativa_old'!L115&lt;='DADOS e Estimativa_old'!$AA115),'DADOS e Estimativa_old'!L115,"excluído*"),"")</f>
        <v/>
      </c>
      <c r="M242" s="186" t="str">
        <f>IF('DADOS e Estimativa_old'!M115&gt;0,IF(AND('DADOS e Estimativa_old'!$Z115&lt;='DADOS e Estimativa_old'!M115,'DADOS e Estimativa_old'!M115&lt;='DADOS e Estimativa_old'!$AA115),'DADOS e Estimativa_old'!M115,"excluído*"),"")</f>
        <v/>
      </c>
      <c r="N242" s="186" t="str">
        <f>IF('DADOS e Estimativa_old'!N115&gt;0,IF(AND('DADOS e Estimativa_old'!$Z115&lt;='DADOS e Estimativa_old'!N115,'DADOS e Estimativa_old'!N115&lt;='DADOS e Estimativa_old'!$AA115),'DADOS e Estimativa_old'!N115,"excluído*"),"")</f>
        <v/>
      </c>
      <c r="O242" s="186" t="str">
        <f>IF('DADOS e Estimativa_old'!O115&gt;0,IF(AND('DADOS e Estimativa_old'!$Z115&lt;='DADOS e Estimativa_old'!O115,'DADOS e Estimativa_old'!O115&lt;='DADOS e Estimativa_old'!$AA115),'DADOS e Estimativa_old'!O115,"excluído*"),"")</f>
        <v/>
      </c>
      <c r="P242" s="186" t="str">
        <f>IF('DADOS e Estimativa_old'!P115&gt;0,IF(AND('DADOS e Estimativa_old'!$Z115&lt;='DADOS e Estimativa_old'!P115,'DADOS e Estimativa_old'!P115&lt;='DADOS e Estimativa_old'!$AA115),'DADOS e Estimativa_old'!P115,"excluído*"),"")</f>
        <v/>
      </c>
      <c r="Q242" s="186" t="str">
        <f>IF('DADOS e Estimativa_old'!Q115&gt;0,IF(AND('DADOS e Estimativa_old'!$Z115&lt;='DADOS e Estimativa_old'!Q115,'DADOS e Estimativa_old'!Q115&lt;='DADOS e Estimativa_old'!$AA115),'DADOS e Estimativa_old'!Q115,"excluído*"),"")</f>
        <v/>
      </c>
      <c r="R242" s="186" t="str">
        <f>IF('DADOS e Estimativa_old'!R115&gt;0,IF(AND('DADOS e Estimativa_old'!$Z115&lt;='DADOS e Estimativa_old'!R115,'DADOS e Estimativa_old'!R115&lt;='DADOS e Estimativa_old'!$AA115),'DADOS e Estimativa_old'!R115,"excluído*"),"")</f>
        <v/>
      </c>
      <c r="S242" s="186" t="str">
        <f>IF('DADOS e Estimativa_old'!S115&gt;0,IF(AND('DADOS e Estimativa_old'!$Z115&lt;='DADOS e Estimativa_old'!S115,'DADOS e Estimativa_old'!S115&lt;='DADOS e Estimativa_old'!$AA115),'DADOS e Estimativa_old'!S115,"excluído*"),"")</f>
        <v/>
      </c>
      <c r="T242" s="186" t="str">
        <f>IF('DADOS e Estimativa_old'!T115&gt;0,IF(AND('DADOS e Estimativa_old'!$Z115&lt;='DADOS e Estimativa_old'!T115,'DADOS e Estimativa_old'!T115&lt;='DADOS e Estimativa_old'!$AA115),'DADOS e Estimativa_old'!T115,"excluído*"),"")</f>
        <v/>
      </c>
      <c r="U242" s="186" t="str">
        <f>IF('DADOS e Estimativa_old'!U115&gt;0,IF(AND('DADOS e Estimativa_old'!$Z115&lt;='DADOS e Estimativa_old'!U115,'DADOS e Estimativa_old'!U115&lt;='DADOS e Estimativa_old'!$AA115),'DADOS e Estimativa_old'!U115,"excluído*"),"")</f>
        <v/>
      </c>
      <c r="V242" s="186" t="str">
        <f>IF('DADOS e Estimativa_old'!V115&gt;0,IF(AND('DADOS e Estimativa_old'!$Z115&lt;='DADOS e Estimativa_old'!V115,'DADOS e Estimativa_old'!V115&lt;='DADOS e Estimativa_old'!$AA115),'DADOS e Estimativa_old'!V115,"excluído*"),"")</f>
        <v/>
      </c>
      <c r="W242" s="187" t="str">
        <f>IF('DADOS e Estimativa_old'!W115&gt;0,IF(AND('DADOS e Estimativa_old'!$Z115&lt;='DADOS e Estimativa_old'!W115,'DADOS e Estimativa_old'!W115&lt;='DADOS e Estimativa_old'!$AA115),'DADOS e Estimativa_old'!W115,"excluído*"),"")</f>
        <v/>
      </c>
      <c r="X242" s="156">
        <f t="shared" ref="X242:X255" si="55">IF(SUM(E242:M242)&gt;0,ROUND(AVERAGE(E242:M242),2),"")</f>
        <v>1748.31</v>
      </c>
      <c r="Y242" s="157"/>
      <c r="Z242" s="188">
        <f t="shared" ref="Z242:Z255" si="56">IF(X242&lt;&gt;"",X242*C242,"")</f>
        <v>3496.62</v>
      </c>
      <c r="AA242" s="157"/>
      <c r="AB242" s="169">
        <v>1889.09</v>
      </c>
      <c r="AC242" s="54">
        <f t="shared" ref="AC242:AC255" si="57">X242/AB242-1</f>
        <v>-0.07452265376</v>
      </c>
      <c r="AD242" s="170">
        <v>8.0</v>
      </c>
    </row>
    <row r="243">
      <c r="A243" s="189" t="str">
        <f>IF('DADOS e Estimativa_old'!A116="","",'DADOS e Estimativa_old'!A116)</f>
        <v>8-102</v>
      </c>
      <c r="B243" s="190" t="str">
        <f>IF('DADOS e Estimativa_old'!B116="","",'DADOS e Estimativa_old'!B116)</f>
        <v>Instalação item 101</v>
      </c>
      <c r="C243" s="191">
        <f>IF('DADOS e Estimativa_old'!C116="","",'DADOS e Estimativa_old'!C116)</f>
        <v>2</v>
      </c>
      <c r="D243" s="191" t="str">
        <f>IF('DADOS e Estimativa_old'!D116="","",'DADOS e Estimativa_old'!D116)</f>
        <v>unid.</v>
      </c>
      <c r="E243" s="192">
        <f>IF('DADOS e Estimativa_old'!E116&gt;0,IF(AND('DADOS e Estimativa_old'!$Z116&lt;='DADOS e Estimativa_old'!E116,'DADOS e Estimativa_old'!E116&lt;='DADOS e Estimativa_old'!$AA116),'DADOS e Estimativa_old'!E116,"excluído*"),"")</f>
        <v>2334.65</v>
      </c>
      <c r="F243" s="192" t="str">
        <f>IF('DADOS e Estimativa_old'!F116&gt;0,IF(AND('DADOS e Estimativa_old'!$Z116&lt;='DADOS e Estimativa_old'!F116,'DADOS e Estimativa_old'!F116&lt;='DADOS e Estimativa_old'!$AA116),'DADOS e Estimativa_old'!F116,"excluído*"),"")</f>
        <v>excluído*</v>
      </c>
      <c r="G243" s="192" t="str">
        <f>IF('DADOS e Estimativa_old'!G116&gt;0,IF(AND('DADOS e Estimativa_old'!$Z116&lt;='DADOS e Estimativa_old'!G116,'DADOS e Estimativa_old'!G116&lt;='DADOS e Estimativa_old'!$AA116),'DADOS e Estimativa_old'!G116,"excluído*"),"")</f>
        <v/>
      </c>
      <c r="H243" s="192" t="str">
        <f>IF('DADOS e Estimativa_old'!H116&gt;0,IF(AND('DADOS e Estimativa_old'!$Z116&lt;='DADOS e Estimativa_old'!H116,'DADOS e Estimativa_old'!H116&lt;='DADOS e Estimativa_old'!$AA116),'DADOS e Estimativa_old'!H116,"excluído*"),"")</f>
        <v/>
      </c>
      <c r="I243" s="192" t="str">
        <f>IF('DADOS e Estimativa_old'!I116&gt;0,IF(AND('DADOS e Estimativa_old'!$Z116&lt;='DADOS e Estimativa_old'!I116,'DADOS e Estimativa_old'!I116&lt;='DADOS e Estimativa_old'!$AA116),'DADOS e Estimativa_old'!I116,"excluído*"),"")</f>
        <v/>
      </c>
      <c r="J243" s="192">
        <f>IF('DADOS e Estimativa_old'!J116&gt;0,IF(AND('DADOS e Estimativa_old'!$Z116&lt;='DADOS e Estimativa_old'!J116,'DADOS e Estimativa_old'!J116&lt;='DADOS e Estimativa_old'!$AA116),'DADOS e Estimativa_old'!J116,"excluído*"),"")</f>
        <v>640</v>
      </c>
      <c r="K243" s="192">
        <f>IF('DADOS e Estimativa_old'!K116&gt;0,IF(AND('DADOS e Estimativa_old'!$Z116&lt;='DADOS e Estimativa_old'!K116,'DADOS e Estimativa_old'!K116&lt;='DADOS e Estimativa_old'!$AA116),'DADOS e Estimativa_old'!K116,"excluído*"),"")</f>
        <v>835</v>
      </c>
      <c r="L243" s="192" t="str">
        <f>IF('DADOS e Estimativa_old'!L116&gt;0,IF(AND('DADOS e Estimativa_old'!$Z116&lt;='DADOS e Estimativa_old'!L116,'DADOS e Estimativa_old'!L116&lt;='DADOS e Estimativa_old'!$AA116),'DADOS e Estimativa_old'!L116,"excluído*"),"")</f>
        <v/>
      </c>
      <c r="M243" s="192" t="str">
        <f>IF('DADOS e Estimativa_old'!M116&gt;0,IF(AND('DADOS e Estimativa_old'!$Z116&lt;='DADOS e Estimativa_old'!M116,'DADOS e Estimativa_old'!M116&lt;='DADOS e Estimativa_old'!$AA116),'DADOS e Estimativa_old'!M116,"excluído*"),"")</f>
        <v/>
      </c>
      <c r="N243" s="192" t="str">
        <f>IF('DADOS e Estimativa_old'!N116&gt;0,IF(AND('DADOS e Estimativa_old'!$Z116&lt;='DADOS e Estimativa_old'!N116,'DADOS e Estimativa_old'!N116&lt;='DADOS e Estimativa_old'!$AA116),'DADOS e Estimativa_old'!N116,"excluído*"),"")</f>
        <v/>
      </c>
      <c r="O243" s="192" t="str">
        <f>IF('DADOS e Estimativa_old'!O116&gt;0,IF(AND('DADOS e Estimativa_old'!$Z116&lt;='DADOS e Estimativa_old'!O116,'DADOS e Estimativa_old'!O116&lt;='DADOS e Estimativa_old'!$AA116),'DADOS e Estimativa_old'!O116,"excluído*"),"")</f>
        <v/>
      </c>
      <c r="P243" s="192" t="str">
        <f>IF('DADOS e Estimativa_old'!P116&gt;0,IF(AND('DADOS e Estimativa_old'!$Z116&lt;='DADOS e Estimativa_old'!P116,'DADOS e Estimativa_old'!P116&lt;='DADOS e Estimativa_old'!$AA116),'DADOS e Estimativa_old'!P116,"excluído*"),"")</f>
        <v/>
      </c>
      <c r="Q243" s="192" t="str">
        <f>IF('DADOS e Estimativa_old'!Q116&gt;0,IF(AND('DADOS e Estimativa_old'!$Z116&lt;='DADOS e Estimativa_old'!Q116,'DADOS e Estimativa_old'!Q116&lt;='DADOS e Estimativa_old'!$AA116),'DADOS e Estimativa_old'!Q116,"excluído*"),"")</f>
        <v/>
      </c>
      <c r="R243" s="192" t="str">
        <f>IF('DADOS e Estimativa_old'!R116&gt;0,IF(AND('DADOS e Estimativa_old'!$Z116&lt;='DADOS e Estimativa_old'!R116,'DADOS e Estimativa_old'!R116&lt;='DADOS e Estimativa_old'!$AA116),'DADOS e Estimativa_old'!R116,"excluído*"),"")</f>
        <v/>
      </c>
      <c r="S243" s="192" t="str">
        <f>IF('DADOS e Estimativa_old'!S116&gt;0,IF(AND('DADOS e Estimativa_old'!$Z116&lt;='DADOS e Estimativa_old'!S116,'DADOS e Estimativa_old'!S116&lt;='DADOS e Estimativa_old'!$AA116),'DADOS e Estimativa_old'!S116,"excluído*"),"")</f>
        <v/>
      </c>
      <c r="T243" s="192" t="str">
        <f>IF('DADOS e Estimativa_old'!T116&gt;0,IF(AND('DADOS e Estimativa_old'!$Z116&lt;='DADOS e Estimativa_old'!T116,'DADOS e Estimativa_old'!T116&lt;='DADOS e Estimativa_old'!$AA116),'DADOS e Estimativa_old'!T116,"excluído*"),"")</f>
        <v/>
      </c>
      <c r="U243" s="192" t="str">
        <f>IF('DADOS e Estimativa_old'!U116&gt;0,IF(AND('DADOS e Estimativa_old'!$Z116&lt;='DADOS e Estimativa_old'!U116,'DADOS e Estimativa_old'!U116&lt;='DADOS e Estimativa_old'!$AA116),'DADOS e Estimativa_old'!U116,"excluído*"),"")</f>
        <v/>
      </c>
      <c r="V243" s="192" t="str">
        <f>IF('DADOS e Estimativa_old'!V116&gt;0,IF(AND('DADOS e Estimativa_old'!$Z116&lt;='DADOS e Estimativa_old'!V116,'DADOS e Estimativa_old'!V116&lt;='DADOS e Estimativa_old'!$AA116),'DADOS e Estimativa_old'!V116,"excluído*"),"")</f>
        <v/>
      </c>
      <c r="W243" s="208" t="str">
        <f>IF('DADOS e Estimativa_old'!W116&gt;0,IF(AND('DADOS e Estimativa_old'!$Z116&lt;='DADOS e Estimativa_old'!W116,'DADOS e Estimativa_old'!W116&lt;='DADOS e Estimativa_old'!$AA116),'DADOS e Estimativa_old'!W116,"excluído*"),"")</f>
        <v/>
      </c>
      <c r="X243" s="166">
        <f t="shared" si="55"/>
        <v>1269.88</v>
      </c>
      <c r="Y243" s="167"/>
      <c r="Z243" s="209">
        <f t="shared" si="56"/>
        <v>2539.76</v>
      </c>
      <c r="AA243" s="167"/>
      <c r="AB243" s="169">
        <v>650.0</v>
      </c>
      <c r="AC243" s="54">
        <f t="shared" si="57"/>
        <v>0.9536615385</v>
      </c>
      <c r="AD243" s="170">
        <v>8.0</v>
      </c>
    </row>
    <row r="244">
      <c r="A244" s="195" t="str">
        <f>IF('DADOS e Estimativa_old'!A117="","",'DADOS e Estimativa_old'!A117)</f>
        <v>8-103</v>
      </c>
      <c r="B244" s="196" t="str">
        <f>IF('DADOS e Estimativa_old'!B117="","",'DADOS e Estimativa_old'!B117)</f>
        <v>Split Hi-Wall 18.000 BTU's</v>
      </c>
      <c r="C244" s="197">
        <f>IF('DADOS e Estimativa_old'!C117="","",'DADOS e Estimativa_old'!C117)</f>
        <v>4</v>
      </c>
      <c r="D244" s="197" t="str">
        <f>IF('DADOS e Estimativa_old'!D117="","",'DADOS e Estimativa_old'!D117)</f>
        <v>unid.</v>
      </c>
      <c r="E244" s="198">
        <f>IF('DADOS e Estimativa_old'!E117&gt;0,IF(AND('DADOS e Estimativa_old'!$Z117&lt;='DADOS e Estimativa_old'!E117,'DADOS e Estimativa_old'!E117&lt;='DADOS e Estimativa_old'!$AA117),'DADOS e Estimativa_old'!E117,"excluído*"),"")</f>
        <v>2136.55</v>
      </c>
      <c r="F244" s="198" t="str">
        <f>IF('DADOS e Estimativa_old'!F117&gt;0,IF(AND('DADOS e Estimativa_old'!$Z117&lt;='DADOS e Estimativa_old'!F117,'DADOS e Estimativa_old'!F117&lt;='DADOS e Estimativa_old'!$AA117),'DADOS e Estimativa_old'!F117,"excluído*"),"")</f>
        <v>excluído*</v>
      </c>
      <c r="G244" s="198">
        <f>IF('DADOS e Estimativa_old'!G117&gt;0,IF(AND('DADOS e Estimativa_old'!$Z117&lt;='DADOS e Estimativa_old'!G117,'DADOS e Estimativa_old'!G117&lt;='DADOS e Estimativa_old'!$AA117),'DADOS e Estimativa_old'!G117,"excluído*"),"")</f>
        <v>2890</v>
      </c>
      <c r="H244" s="198">
        <f>IF('DADOS e Estimativa_old'!H117&gt;0,IF(AND('DADOS e Estimativa_old'!$Z117&lt;='DADOS e Estimativa_old'!H117,'DADOS e Estimativa_old'!H117&lt;='DADOS e Estimativa_old'!$AA117),'DADOS e Estimativa_old'!H117,"excluído*"),"")</f>
        <v>2989</v>
      </c>
      <c r="I244" s="198" t="str">
        <f>IF('DADOS e Estimativa_old'!I117&gt;0,IF(AND('DADOS e Estimativa_old'!$Z117&lt;='DADOS e Estimativa_old'!I117,'DADOS e Estimativa_old'!I117&lt;='DADOS e Estimativa_old'!$AA117),'DADOS e Estimativa_old'!I117,"excluído*"),"")</f>
        <v/>
      </c>
      <c r="J244" s="198">
        <f>IF('DADOS e Estimativa_old'!J117&gt;0,IF(AND('DADOS e Estimativa_old'!$Z117&lt;='DADOS e Estimativa_old'!J117,'DADOS e Estimativa_old'!J117&lt;='DADOS e Estimativa_old'!$AA117),'DADOS e Estimativa_old'!J117,"excluído*"),"")</f>
        <v>2457.11</v>
      </c>
      <c r="K244" s="198">
        <f>IF('DADOS e Estimativa_old'!K117&gt;0,IF(AND('DADOS e Estimativa_old'!$Z117&lt;='DADOS e Estimativa_old'!K117,'DADOS e Estimativa_old'!K117&lt;='DADOS e Estimativa_old'!$AA117),'DADOS e Estimativa_old'!K117,"excluído*"),"")</f>
        <v>2320</v>
      </c>
      <c r="L244" s="198" t="str">
        <f>IF('DADOS e Estimativa_old'!L117&gt;0,IF(AND('DADOS e Estimativa_old'!$Z117&lt;='DADOS e Estimativa_old'!L117,'DADOS e Estimativa_old'!L117&lt;='DADOS e Estimativa_old'!$AA117),'DADOS e Estimativa_old'!L117,"excluído*"),"")</f>
        <v/>
      </c>
      <c r="M244" s="198" t="str">
        <f>IF('DADOS e Estimativa_old'!M117&gt;0,IF(AND('DADOS e Estimativa_old'!$Z117&lt;='DADOS e Estimativa_old'!M117,'DADOS e Estimativa_old'!M117&lt;='DADOS e Estimativa_old'!$AA117),'DADOS e Estimativa_old'!M117,"excluído*"),"")</f>
        <v/>
      </c>
      <c r="N244" s="198" t="str">
        <f>IF('DADOS e Estimativa_old'!N117&gt;0,IF(AND('DADOS e Estimativa_old'!$Z117&lt;='DADOS e Estimativa_old'!N117,'DADOS e Estimativa_old'!N117&lt;='DADOS e Estimativa_old'!$AA117),'DADOS e Estimativa_old'!N117,"excluído*"),"")</f>
        <v/>
      </c>
      <c r="O244" s="198" t="str">
        <f>IF('DADOS e Estimativa_old'!O117&gt;0,IF(AND('DADOS e Estimativa_old'!$Z117&lt;='DADOS e Estimativa_old'!O117,'DADOS e Estimativa_old'!O117&lt;='DADOS e Estimativa_old'!$AA117),'DADOS e Estimativa_old'!O117,"excluído*"),"")</f>
        <v/>
      </c>
      <c r="P244" s="198" t="str">
        <f>IF('DADOS e Estimativa_old'!P117&gt;0,IF(AND('DADOS e Estimativa_old'!$Z117&lt;='DADOS e Estimativa_old'!P117,'DADOS e Estimativa_old'!P117&lt;='DADOS e Estimativa_old'!$AA117),'DADOS e Estimativa_old'!P117,"excluído*"),"")</f>
        <v/>
      </c>
      <c r="Q244" s="198" t="str">
        <f>IF('DADOS e Estimativa_old'!Q117&gt;0,IF(AND('DADOS e Estimativa_old'!$Z117&lt;='DADOS e Estimativa_old'!Q117,'DADOS e Estimativa_old'!Q117&lt;='DADOS e Estimativa_old'!$AA117),'DADOS e Estimativa_old'!Q117,"excluído*"),"")</f>
        <v/>
      </c>
      <c r="R244" s="198" t="str">
        <f>IF('DADOS e Estimativa_old'!R117&gt;0,IF(AND('DADOS e Estimativa_old'!$Z117&lt;='DADOS e Estimativa_old'!R117,'DADOS e Estimativa_old'!R117&lt;='DADOS e Estimativa_old'!$AA117),'DADOS e Estimativa_old'!R117,"excluído*"),"")</f>
        <v/>
      </c>
      <c r="S244" s="198" t="str">
        <f>IF('DADOS e Estimativa_old'!S117&gt;0,IF(AND('DADOS e Estimativa_old'!$Z117&lt;='DADOS e Estimativa_old'!S117,'DADOS e Estimativa_old'!S117&lt;='DADOS e Estimativa_old'!$AA117),'DADOS e Estimativa_old'!S117,"excluído*"),"")</f>
        <v/>
      </c>
      <c r="T244" s="198" t="str">
        <f>IF('DADOS e Estimativa_old'!T117&gt;0,IF(AND('DADOS e Estimativa_old'!$Z117&lt;='DADOS e Estimativa_old'!T117,'DADOS e Estimativa_old'!T117&lt;='DADOS e Estimativa_old'!$AA117),'DADOS e Estimativa_old'!T117,"excluído*"),"")</f>
        <v/>
      </c>
      <c r="U244" s="198" t="str">
        <f>IF('DADOS e Estimativa_old'!U117&gt;0,IF(AND('DADOS e Estimativa_old'!$Z117&lt;='DADOS e Estimativa_old'!U117,'DADOS e Estimativa_old'!U117&lt;='DADOS e Estimativa_old'!$AA117),'DADOS e Estimativa_old'!U117,"excluído*"),"")</f>
        <v/>
      </c>
      <c r="V244" s="198" t="str">
        <f>IF('DADOS e Estimativa_old'!V117&gt;0,IF(AND('DADOS e Estimativa_old'!$Z117&lt;='DADOS e Estimativa_old'!V117,'DADOS e Estimativa_old'!V117&lt;='DADOS e Estimativa_old'!$AA117),'DADOS e Estimativa_old'!V117,"excluído*"),"")</f>
        <v/>
      </c>
      <c r="W244" s="199" t="str">
        <f>IF('DADOS e Estimativa_old'!W117&gt;0,IF(AND('DADOS e Estimativa_old'!$Z117&lt;='DADOS e Estimativa_old'!W117,'DADOS e Estimativa_old'!W117&lt;='DADOS e Estimativa_old'!$AA117),'DADOS e Estimativa_old'!W117,"excluído*"),"")</f>
        <v/>
      </c>
      <c r="X244" s="177">
        <f t="shared" si="55"/>
        <v>2558.53</v>
      </c>
      <c r="Y244" s="167"/>
      <c r="Z244" s="210">
        <f t="shared" si="56"/>
        <v>10234.12</v>
      </c>
      <c r="AA244" s="142"/>
      <c r="AB244" s="169">
        <v>2488.45</v>
      </c>
      <c r="AC244" s="54">
        <f t="shared" si="57"/>
        <v>0.02816210894</v>
      </c>
      <c r="AD244" s="170">
        <v>8.0</v>
      </c>
    </row>
    <row r="245">
      <c r="A245" s="195" t="str">
        <f>IF('DADOS e Estimativa_old'!A118="","",'DADOS e Estimativa_old'!A118)</f>
        <v>8-104</v>
      </c>
      <c r="B245" s="196" t="str">
        <f>IF('DADOS e Estimativa_old'!B118="","",'DADOS e Estimativa_old'!B118)</f>
        <v>Instalação item 103</v>
      </c>
      <c r="C245" s="197">
        <f>IF('DADOS e Estimativa_old'!C118="","",'DADOS e Estimativa_old'!C118)</f>
        <v>4</v>
      </c>
      <c r="D245" s="197" t="str">
        <f>IF('DADOS e Estimativa_old'!D118="","",'DADOS e Estimativa_old'!D118)</f>
        <v>unid.</v>
      </c>
      <c r="E245" s="198">
        <f>IF('DADOS e Estimativa_old'!E118&gt;0,IF(AND('DADOS e Estimativa_old'!$Z118&lt;='DADOS e Estimativa_old'!E118,'DADOS e Estimativa_old'!E118&lt;='DADOS e Estimativa_old'!$AA118),'DADOS e Estimativa_old'!E118,"excluído*"),"")</f>
        <v>2334.65</v>
      </c>
      <c r="F245" s="198" t="str">
        <f>IF('DADOS e Estimativa_old'!F118&gt;0,IF(AND('DADOS e Estimativa_old'!$Z118&lt;='DADOS e Estimativa_old'!F118,'DADOS e Estimativa_old'!F118&lt;='DADOS e Estimativa_old'!$AA118),'DADOS e Estimativa_old'!F118,"excluído*"),"")</f>
        <v>excluído*</v>
      </c>
      <c r="G245" s="198" t="str">
        <f>IF('DADOS e Estimativa_old'!G118&gt;0,IF(AND('DADOS e Estimativa_old'!$Z118&lt;='DADOS e Estimativa_old'!G118,'DADOS e Estimativa_old'!G118&lt;='DADOS e Estimativa_old'!$AA118),'DADOS e Estimativa_old'!G118,"excluído*"),"")</f>
        <v/>
      </c>
      <c r="H245" s="198" t="str">
        <f>IF('DADOS e Estimativa_old'!H118&gt;0,IF(AND('DADOS e Estimativa_old'!$Z118&lt;='DADOS e Estimativa_old'!H118,'DADOS e Estimativa_old'!H118&lt;='DADOS e Estimativa_old'!$AA118),'DADOS e Estimativa_old'!H118,"excluído*"),"")</f>
        <v/>
      </c>
      <c r="I245" s="198" t="str">
        <f>IF('DADOS e Estimativa_old'!I118&gt;0,IF(AND('DADOS e Estimativa_old'!$Z118&lt;='DADOS e Estimativa_old'!I118,'DADOS e Estimativa_old'!I118&lt;='DADOS e Estimativa_old'!$AA118),'DADOS e Estimativa_old'!I118,"excluído*"),"")</f>
        <v/>
      </c>
      <c r="J245" s="198">
        <f>IF('DADOS e Estimativa_old'!J118&gt;0,IF(AND('DADOS e Estimativa_old'!$Z118&lt;='DADOS e Estimativa_old'!J118,'DADOS e Estimativa_old'!J118&lt;='DADOS e Estimativa_old'!$AA118),'DADOS e Estimativa_old'!J118,"excluído*"),"")</f>
        <v>750</v>
      </c>
      <c r="K245" s="198">
        <f>IF('DADOS e Estimativa_old'!K118&gt;0,IF(AND('DADOS e Estimativa_old'!$Z118&lt;='DADOS e Estimativa_old'!K118,'DADOS e Estimativa_old'!K118&lt;='DADOS e Estimativa_old'!$AA118),'DADOS e Estimativa_old'!K118,"excluído*"),"")</f>
        <v>835</v>
      </c>
      <c r="L245" s="198" t="str">
        <f>IF('DADOS e Estimativa_old'!L118&gt;0,IF(AND('DADOS e Estimativa_old'!$Z118&lt;='DADOS e Estimativa_old'!L118,'DADOS e Estimativa_old'!L118&lt;='DADOS e Estimativa_old'!$AA118),'DADOS e Estimativa_old'!L118,"excluído*"),"")</f>
        <v/>
      </c>
      <c r="M245" s="198" t="str">
        <f>IF('DADOS e Estimativa_old'!M118&gt;0,IF(AND('DADOS e Estimativa_old'!$Z118&lt;='DADOS e Estimativa_old'!M118,'DADOS e Estimativa_old'!M118&lt;='DADOS e Estimativa_old'!$AA118),'DADOS e Estimativa_old'!M118,"excluído*"),"")</f>
        <v/>
      </c>
      <c r="N245" s="198" t="str">
        <f>IF('DADOS e Estimativa_old'!N118&gt;0,IF(AND('DADOS e Estimativa_old'!$Z118&lt;='DADOS e Estimativa_old'!N118,'DADOS e Estimativa_old'!N118&lt;='DADOS e Estimativa_old'!$AA118),'DADOS e Estimativa_old'!N118,"excluído*"),"")</f>
        <v/>
      </c>
      <c r="O245" s="198" t="str">
        <f>IF('DADOS e Estimativa_old'!O118&gt;0,IF(AND('DADOS e Estimativa_old'!$Z118&lt;='DADOS e Estimativa_old'!O118,'DADOS e Estimativa_old'!O118&lt;='DADOS e Estimativa_old'!$AA118),'DADOS e Estimativa_old'!O118,"excluído*"),"")</f>
        <v/>
      </c>
      <c r="P245" s="198" t="str">
        <f>IF('DADOS e Estimativa_old'!P118&gt;0,IF(AND('DADOS e Estimativa_old'!$Z118&lt;='DADOS e Estimativa_old'!P118,'DADOS e Estimativa_old'!P118&lt;='DADOS e Estimativa_old'!$AA118),'DADOS e Estimativa_old'!P118,"excluído*"),"")</f>
        <v/>
      </c>
      <c r="Q245" s="198" t="str">
        <f>IF('DADOS e Estimativa_old'!Q118&gt;0,IF(AND('DADOS e Estimativa_old'!$Z118&lt;='DADOS e Estimativa_old'!Q118,'DADOS e Estimativa_old'!Q118&lt;='DADOS e Estimativa_old'!$AA118),'DADOS e Estimativa_old'!Q118,"excluído*"),"")</f>
        <v/>
      </c>
      <c r="R245" s="198" t="str">
        <f>IF('DADOS e Estimativa_old'!R118&gt;0,IF(AND('DADOS e Estimativa_old'!$Z118&lt;='DADOS e Estimativa_old'!R118,'DADOS e Estimativa_old'!R118&lt;='DADOS e Estimativa_old'!$AA118),'DADOS e Estimativa_old'!R118,"excluído*"),"")</f>
        <v/>
      </c>
      <c r="S245" s="198" t="str">
        <f>IF('DADOS e Estimativa_old'!S118&gt;0,IF(AND('DADOS e Estimativa_old'!$Z118&lt;='DADOS e Estimativa_old'!S118,'DADOS e Estimativa_old'!S118&lt;='DADOS e Estimativa_old'!$AA118),'DADOS e Estimativa_old'!S118,"excluído*"),"")</f>
        <v/>
      </c>
      <c r="T245" s="198" t="str">
        <f>IF('DADOS e Estimativa_old'!T118&gt;0,IF(AND('DADOS e Estimativa_old'!$Z118&lt;='DADOS e Estimativa_old'!T118,'DADOS e Estimativa_old'!T118&lt;='DADOS e Estimativa_old'!$AA118),'DADOS e Estimativa_old'!T118,"excluído*"),"")</f>
        <v/>
      </c>
      <c r="U245" s="198" t="str">
        <f>IF('DADOS e Estimativa_old'!U118&gt;0,IF(AND('DADOS e Estimativa_old'!$Z118&lt;='DADOS e Estimativa_old'!U118,'DADOS e Estimativa_old'!U118&lt;='DADOS e Estimativa_old'!$AA118),'DADOS e Estimativa_old'!U118,"excluído*"),"")</f>
        <v/>
      </c>
      <c r="V245" s="198" t="str">
        <f>IF('DADOS e Estimativa_old'!V118&gt;0,IF(AND('DADOS e Estimativa_old'!$Z118&lt;='DADOS e Estimativa_old'!V118,'DADOS e Estimativa_old'!V118&lt;='DADOS e Estimativa_old'!$AA118),'DADOS e Estimativa_old'!V118,"excluído*"),"")</f>
        <v/>
      </c>
      <c r="W245" s="199" t="str">
        <f>IF('DADOS e Estimativa_old'!W118&gt;0,IF(AND('DADOS e Estimativa_old'!$Z118&lt;='DADOS e Estimativa_old'!W118,'DADOS e Estimativa_old'!W118&lt;='DADOS e Estimativa_old'!$AA118),'DADOS e Estimativa_old'!W118,"excluído*"),"")</f>
        <v/>
      </c>
      <c r="X245" s="177">
        <f t="shared" si="55"/>
        <v>1306.55</v>
      </c>
      <c r="Y245" s="167"/>
      <c r="Z245" s="210">
        <f t="shared" si="56"/>
        <v>5226.2</v>
      </c>
      <c r="AA245" s="142"/>
      <c r="AB245" s="169">
        <v>650.0</v>
      </c>
      <c r="AC245" s="54">
        <f t="shared" si="57"/>
        <v>1.010076923</v>
      </c>
      <c r="AD245" s="170">
        <v>8.0</v>
      </c>
    </row>
    <row r="246">
      <c r="A246" s="189" t="str">
        <f>IF('DADOS e Estimativa_old'!A119="","",'DADOS e Estimativa_old'!A119)</f>
        <v>8-105</v>
      </c>
      <c r="B246" s="190" t="str">
        <f>IF('DADOS e Estimativa_old'!B119="","",'DADOS e Estimativa_old'!B119)</f>
        <v>Split Piso-Teto 22.000 a 24.000 BTU's</v>
      </c>
      <c r="C246" s="191">
        <f>IF('DADOS e Estimativa_old'!C119="","",'DADOS e Estimativa_old'!C119)</f>
        <v>5</v>
      </c>
      <c r="D246" s="191" t="str">
        <f>IF('DADOS e Estimativa_old'!D119="","",'DADOS e Estimativa_old'!D119)</f>
        <v>unid.</v>
      </c>
      <c r="E246" s="192">
        <f>IF('DADOS e Estimativa_old'!E119&gt;0,IF(AND('DADOS e Estimativa_old'!$Z119&lt;='DADOS e Estimativa_old'!E119,'DADOS e Estimativa_old'!E119&lt;='DADOS e Estimativa_old'!$AA119),'DADOS e Estimativa_old'!E119,"excluído*"),"")</f>
        <v>5685.61</v>
      </c>
      <c r="F246" s="192" t="str">
        <f>IF('DADOS e Estimativa_old'!F119&gt;0,IF(AND('DADOS e Estimativa_old'!$Z119&lt;='DADOS e Estimativa_old'!F119,'DADOS e Estimativa_old'!F119&lt;='DADOS e Estimativa_old'!$AA119),'DADOS e Estimativa_old'!F119,"excluído*"),"")</f>
        <v>excluído*</v>
      </c>
      <c r="G246" s="192">
        <f>IF('DADOS e Estimativa_old'!G119&gt;0,IF(AND('DADOS e Estimativa_old'!$Z119&lt;='DADOS e Estimativa_old'!G119,'DADOS e Estimativa_old'!G119&lt;='DADOS e Estimativa_old'!$AA119),'DADOS e Estimativa_old'!G119,"excluído*"),"")</f>
        <v>6450</v>
      </c>
      <c r="H246" s="192" t="str">
        <f>IF('DADOS e Estimativa_old'!H119&gt;0,IF(AND('DADOS e Estimativa_old'!$Z119&lt;='DADOS e Estimativa_old'!H119,'DADOS e Estimativa_old'!H119&lt;='DADOS e Estimativa_old'!$AA119),'DADOS e Estimativa_old'!H119,"excluído*"),"")</f>
        <v/>
      </c>
      <c r="I246" s="192" t="str">
        <f>IF('DADOS e Estimativa_old'!I119&gt;0,IF(AND('DADOS e Estimativa_old'!$Z119&lt;='DADOS e Estimativa_old'!I119,'DADOS e Estimativa_old'!I119&lt;='DADOS e Estimativa_old'!$AA119),'DADOS e Estimativa_old'!I119,"excluído*"),"")</f>
        <v/>
      </c>
      <c r="J246" s="192">
        <f>IF('DADOS e Estimativa_old'!J119&gt;0,IF(AND('DADOS e Estimativa_old'!$Z119&lt;='DADOS e Estimativa_old'!J119,'DADOS e Estimativa_old'!J119&lt;='DADOS e Estimativa_old'!$AA119),'DADOS e Estimativa_old'!J119,"excluído*"),"")</f>
        <v>7500</v>
      </c>
      <c r="K246" s="192" t="str">
        <f>IF('DADOS e Estimativa_old'!K119&gt;0,IF(AND('DADOS e Estimativa_old'!$Z119&lt;='DADOS e Estimativa_old'!K119,'DADOS e Estimativa_old'!K119&lt;='DADOS e Estimativa_old'!$AA119),'DADOS e Estimativa_old'!K119,"excluído*"),"")</f>
        <v>excluído*</v>
      </c>
      <c r="L246" s="192" t="str">
        <f>IF('DADOS e Estimativa_old'!L119&gt;0,IF(AND('DADOS e Estimativa_old'!$Z119&lt;='DADOS e Estimativa_old'!L119,'DADOS e Estimativa_old'!L119&lt;='DADOS e Estimativa_old'!$AA119),'DADOS e Estimativa_old'!L119,"excluído*"),"")</f>
        <v/>
      </c>
      <c r="M246" s="192" t="str">
        <f>IF('DADOS e Estimativa_old'!M119&gt;0,IF(AND('DADOS e Estimativa_old'!$Z119&lt;='DADOS e Estimativa_old'!M119,'DADOS e Estimativa_old'!M119&lt;='DADOS e Estimativa_old'!$AA119),'DADOS e Estimativa_old'!M119,"excluído*"),"")</f>
        <v/>
      </c>
      <c r="N246" s="192" t="str">
        <f>IF('DADOS e Estimativa_old'!N119&gt;0,IF(AND('DADOS e Estimativa_old'!$Z119&lt;='DADOS e Estimativa_old'!N119,'DADOS e Estimativa_old'!N119&lt;='DADOS e Estimativa_old'!$AA119),'DADOS e Estimativa_old'!N119,"excluído*"),"")</f>
        <v/>
      </c>
      <c r="O246" s="192" t="str">
        <f>IF('DADOS e Estimativa_old'!O119&gt;0,IF(AND('DADOS e Estimativa_old'!$Z119&lt;='DADOS e Estimativa_old'!O119,'DADOS e Estimativa_old'!O119&lt;='DADOS e Estimativa_old'!$AA119),'DADOS e Estimativa_old'!O119,"excluído*"),"")</f>
        <v/>
      </c>
      <c r="P246" s="192" t="str">
        <f>IF('DADOS e Estimativa_old'!P119&gt;0,IF(AND('DADOS e Estimativa_old'!$Z119&lt;='DADOS e Estimativa_old'!P119,'DADOS e Estimativa_old'!P119&lt;='DADOS e Estimativa_old'!$AA119),'DADOS e Estimativa_old'!P119,"excluído*"),"")</f>
        <v/>
      </c>
      <c r="Q246" s="192" t="str">
        <f>IF('DADOS e Estimativa_old'!Q119&gt;0,IF(AND('DADOS e Estimativa_old'!$Z119&lt;='DADOS e Estimativa_old'!Q119,'DADOS e Estimativa_old'!Q119&lt;='DADOS e Estimativa_old'!$AA119),'DADOS e Estimativa_old'!Q119,"excluído*"),"")</f>
        <v/>
      </c>
      <c r="R246" s="192" t="str">
        <f>IF('DADOS e Estimativa_old'!R119&gt;0,IF(AND('DADOS e Estimativa_old'!$Z119&lt;='DADOS e Estimativa_old'!R119,'DADOS e Estimativa_old'!R119&lt;='DADOS e Estimativa_old'!$AA119),'DADOS e Estimativa_old'!R119,"excluído*"),"")</f>
        <v/>
      </c>
      <c r="S246" s="192" t="str">
        <f>IF('DADOS e Estimativa_old'!S119&gt;0,IF(AND('DADOS e Estimativa_old'!$Z119&lt;='DADOS e Estimativa_old'!S119,'DADOS e Estimativa_old'!S119&lt;='DADOS e Estimativa_old'!$AA119),'DADOS e Estimativa_old'!S119,"excluído*"),"")</f>
        <v/>
      </c>
      <c r="T246" s="192" t="str">
        <f>IF('DADOS e Estimativa_old'!T119&gt;0,IF(AND('DADOS e Estimativa_old'!$Z119&lt;='DADOS e Estimativa_old'!T119,'DADOS e Estimativa_old'!T119&lt;='DADOS e Estimativa_old'!$AA119),'DADOS e Estimativa_old'!T119,"excluído*"),"")</f>
        <v/>
      </c>
      <c r="U246" s="192" t="str">
        <f>IF('DADOS e Estimativa_old'!U119&gt;0,IF(AND('DADOS e Estimativa_old'!$Z119&lt;='DADOS e Estimativa_old'!U119,'DADOS e Estimativa_old'!U119&lt;='DADOS e Estimativa_old'!$AA119),'DADOS e Estimativa_old'!U119,"excluído*"),"")</f>
        <v/>
      </c>
      <c r="V246" s="192" t="str">
        <f>IF('DADOS e Estimativa_old'!V119&gt;0,IF(AND('DADOS e Estimativa_old'!$Z119&lt;='DADOS e Estimativa_old'!V119,'DADOS e Estimativa_old'!V119&lt;='DADOS e Estimativa_old'!$AA119),'DADOS e Estimativa_old'!V119,"excluído*"),"")</f>
        <v/>
      </c>
      <c r="W246" s="193" t="str">
        <f>IF('DADOS e Estimativa_old'!W119&gt;0,IF(AND('DADOS e Estimativa_old'!$Z119&lt;='DADOS e Estimativa_old'!W119,'DADOS e Estimativa_old'!W119&lt;='DADOS e Estimativa_old'!$AA119),'DADOS e Estimativa_old'!W119,"excluído*"),"")</f>
        <v/>
      </c>
      <c r="X246" s="166">
        <f t="shared" si="55"/>
        <v>6545.2</v>
      </c>
      <c r="Y246" s="167"/>
      <c r="Z246" s="209">
        <f t="shared" si="56"/>
        <v>32726</v>
      </c>
      <c r="AA246" s="167"/>
      <c r="AB246" s="169">
        <v>6539.62</v>
      </c>
      <c r="AC246" s="54">
        <f t="shared" si="57"/>
        <v>0.000853260587</v>
      </c>
      <c r="AD246" s="170">
        <v>8.0</v>
      </c>
    </row>
    <row r="247">
      <c r="A247" s="189" t="str">
        <f>IF('DADOS e Estimativa_old'!A120="","",'DADOS e Estimativa_old'!A120)</f>
        <v>8-106</v>
      </c>
      <c r="B247" s="190" t="str">
        <f>IF('DADOS e Estimativa_old'!B120="","",'DADOS e Estimativa_old'!B120)</f>
        <v>Instalação item 105</v>
      </c>
      <c r="C247" s="191">
        <f>IF('DADOS e Estimativa_old'!C120="","",'DADOS e Estimativa_old'!C120)</f>
        <v>5</v>
      </c>
      <c r="D247" s="191" t="str">
        <f>IF('DADOS e Estimativa_old'!D120="","",'DADOS e Estimativa_old'!D120)</f>
        <v>unid.</v>
      </c>
      <c r="E247" s="192">
        <f>IF('DADOS e Estimativa_old'!E120&gt;0,IF(AND('DADOS e Estimativa_old'!$Z120&lt;='DADOS e Estimativa_old'!E120,'DADOS e Estimativa_old'!E120&lt;='DADOS e Estimativa_old'!$AA120),'DADOS e Estimativa_old'!E120,"excluído*"),"")</f>
        <v>2584.23</v>
      </c>
      <c r="F247" s="192" t="str">
        <f>IF('DADOS e Estimativa_old'!F120&gt;0,IF(AND('DADOS e Estimativa_old'!$Z120&lt;='DADOS e Estimativa_old'!F120,'DADOS e Estimativa_old'!F120&lt;='DADOS e Estimativa_old'!$AA120),'DADOS e Estimativa_old'!F120,"excluído*"),"")</f>
        <v>excluído*</v>
      </c>
      <c r="G247" s="192" t="str">
        <f>IF('DADOS e Estimativa_old'!G120&gt;0,IF(AND('DADOS e Estimativa_old'!$Z120&lt;='DADOS e Estimativa_old'!G120,'DADOS e Estimativa_old'!G120&lt;='DADOS e Estimativa_old'!$AA120),'DADOS e Estimativa_old'!G120,"excluído*"),"")</f>
        <v/>
      </c>
      <c r="H247" s="192" t="str">
        <f>IF('DADOS e Estimativa_old'!H120&gt;0,IF(AND('DADOS e Estimativa_old'!$Z120&lt;='DADOS e Estimativa_old'!H120,'DADOS e Estimativa_old'!H120&lt;='DADOS e Estimativa_old'!$AA120),'DADOS e Estimativa_old'!H120,"excluído*"),"")</f>
        <v/>
      </c>
      <c r="I247" s="192" t="str">
        <f>IF('DADOS e Estimativa_old'!I120&gt;0,IF(AND('DADOS e Estimativa_old'!$Z120&lt;='DADOS e Estimativa_old'!I120,'DADOS e Estimativa_old'!I120&lt;='DADOS e Estimativa_old'!$AA120),'DADOS e Estimativa_old'!I120,"excluído*"),"")</f>
        <v/>
      </c>
      <c r="J247" s="192" t="str">
        <f>IF('DADOS e Estimativa_old'!J120&gt;0,IF(AND('DADOS e Estimativa_old'!$Z120&lt;='DADOS e Estimativa_old'!J120,'DADOS e Estimativa_old'!J120&lt;='DADOS e Estimativa_old'!$AA120),'DADOS e Estimativa_old'!J120,"excluído*"),"")</f>
        <v/>
      </c>
      <c r="K247" s="192">
        <f>IF('DADOS e Estimativa_old'!K120&gt;0,IF(AND('DADOS e Estimativa_old'!$Z120&lt;='DADOS e Estimativa_old'!K120,'DADOS e Estimativa_old'!K120&lt;='DADOS e Estimativa_old'!$AA120),'DADOS e Estimativa_old'!K120,"excluído*"),"")</f>
        <v>1131</v>
      </c>
      <c r="L247" s="192" t="str">
        <f>IF('DADOS e Estimativa_old'!L120&gt;0,IF(AND('DADOS e Estimativa_old'!$Z120&lt;='DADOS e Estimativa_old'!L120,'DADOS e Estimativa_old'!L120&lt;='DADOS e Estimativa_old'!$AA120),'DADOS e Estimativa_old'!L120,"excluído*"),"")</f>
        <v/>
      </c>
      <c r="M247" s="192" t="str">
        <f>IF('DADOS e Estimativa_old'!M120&gt;0,IF(AND('DADOS e Estimativa_old'!$Z120&lt;='DADOS e Estimativa_old'!M120,'DADOS e Estimativa_old'!M120&lt;='DADOS e Estimativa_old'!$AA120),'DADOS e Estimativa_old'!M120,"excluído*"),"")</f>
        <v/>
      </c>
      <c r="N247" s="192" t="str">
        <f>IF('DADOS e Estimativa_old'!N120&gt;0,IF(AND('DADOS e Estimativa_old'!$Z120&lt;='DADOS e Estimativa_old'!N120,'DADOS e Estimativa_old'!N120&lt;='DADOS e Estimativa_old'!$AA120),'DADOS e Estimativa_old'!N120,"excluído*"),"")</f>
        <v/>
      </c>
      <c r="O247" s="192" t="str">
        <f>IF('DADOS e Estimativa_old'!O120&gt;0,IF(AND('DADOS e Estimativa_old'!$Z120&lt;='DADOS e Estimativa_old'!O120,'DADOS e Estimativa_old'!O120&lt;='DADOS e Estimativa_old'!$AA120),'DADOS e Estimativa_old'!O120,"excluído*"),"")</f>
        <v/>
      </c>
      <c r="P247" s="192" t="str">
        <f>IF('DADOS e Estimativa_old'!P120&gt;0,IF(AND('DADOS e Estimativa_old'!$Z120&lt;='DADOS e Estimativa_old'!P120,'DADOS e Estimativa_old'!P120&lt;='DADOS e Estimativa_old'!$AA120),'DADOS e Estimativa_old'!P120,"excluído*"),"")</f>
        <v/>
      </c>
      <c r="Q247" s="192" t="str">
        <f>IF('DADOS e Estimativa_old'!Q120&gt;0,IF(AND('DADOS e Estimativa_old'!$Z120&lt;='DADOS e Estimativa_old'!Q120,'DADOS e Estimativa_old'!Q120&lt;='DADOS e Estimativa_old'!$AA120),'DADOS e Estimativa_old'!Q120,"excluído*"),"")</f>
        <v/>
      </c>
      <c r="R247" s="192" t="str">
        <f>IF('DADOS e Estimativa_old'!R120&gt;0,IF(AND('DADOS e Estimativa_old'!$Z120&lt;='DADOS e Estimativa_old'!R120,'DADOS e Estimativa_old'!R120&lt;='DADOS e Estimativa_old'!$AA120),'DADOS e Estimativa_old'!R120,"excluído*"),"")</f>
        <v/>
      </c>
      <c r="S247" s="192" t="str">
        <f>IF('DADOS e Estimativa_old'!S120&gt;0,IF(AND('DADOS e Estimativa_old'!$Z120&lt;='DADOS e Estimativa_old'!S120,'DADOS e Estimativa_old'!S120&lt;='DADOS e Estimativa_old'!$AA120),'DADOS e Estimativa_old'!S120,"excluído*"),"")</f>
        <v/>
      </c>
      <c r="T247" s="192" t="str">
        <f>IF('DADOS e Estimativa_old'!T120&gt;0,IF(AND('DADOS e Estimativa_old'!$Z120&lt;='DADOS e Estimativa_old'!T120,'DADOS e Estimativa_old'!T120&lt;='DADOS e Estimativa_old'!$AA120),'DADOS e Estimativa_old'!T120,"excluído*"),"")</f>
        <v/>
      </c>
      <c r="U247" s="192" t="str">
        <f>IF('DADOS e Estimativa_old'!U120&gt;0,IF(AND('DADOS e Estimativa_old'!$Z120&lt;='DADOS e Estimativa_old'!U120,'DADOS e Estimativa_old'!U120&lt;='DADOS e Estimativa_old'!$AA120),'DADOS e Estimativa_old'!U120,"excluído*"),"")</f>
        <v/>
      </c>
      <c r="V247" s="192" t="str">
        <f>IF('DADOS e Estimativa_old'!V120&gt;0,IF(AND('DADOS e Estimativa_old'!$Z120&lt;='DADOS e Estimativa_old'!V120,'DADOS e Estimativa_old'!V120&lt;='DADOS e Estimativa_old'!$AA120),'DADOS e Estimativa_old'!V120,"excluído*"),"")</f>
        <v/>
      </c>
      <c r="W247" s="193" t="str">
        <f>IF('DADOS e Estimativa_old'!W120&gt;0,IF(AND('DADOS e Estimativa_old'!$Z120&lt;='DADOS e Estimativa_old'!W120,'DADOS e Estimativa_old'!W120&lt;='DADOS e Estimativa_old'!$AA120),'DADOS e Estimativa_old'!W120,"excluído*"),"")</f>
        <v/>
      </c>
      <c r="X247" s="166">
        <f t="shared" si="55"/>
        <v>1857.62</v>
      </c>
      <c r="Y247" s="167"/>
      <c r="Z247" s="209">
        <f t="shared" si="56"/>
        <v>9288.1</v>
      </c>
      <c r="AA247" s="167"/>
      <c r="AB247" s="169">
        <v>2245.87</v>
      </c>
      <c r="AC247" s="54">
        <f t="shared" si="57"/>
        <v>-0.1728728733</v>
      </c>
      <c r="AD247" s="170">
        <v>8.0</v>
      </c>
    </row>
    <row r="248">
      <c r="A248" s="195" t="str">
        <f>IF('DADOS e Estimativa_old'!A121="","",'DADOS e Estimativa_old'!A121)</f>
        <v>8-107</v>
      </c>
      <c r="B248" s="196" t="str">
        <f>IF('DADOS e Estimativa_old'!B121="","",'DADOS e Estimativa_old'!B121)</f>
        <v>Split Piso-Teto 28.000 a 30.000 BTU's</v>
      </c>
      <c r="C248" s="197">
        <f>IF('DADOS e Estimativa_old'!C121="","",'DADOS e Estimativa_old'!C121)</f>
        <v>6</v>
      </c>
      <c r="D248" s="197" t="str">
        <f>IF('DADOS e Estimativa_old'!D121="","",'DADOS e Estimativa_old'!D121)</f>
        <v>unid.</v>
      </c>
      <c r="E248" s="198">
        <f>IF('DADOS e Estimativa_old'!E121&gt;0,IF(AND('DADOS e Estimativa_old'!$Z121&lt;='DADOS e Estimativa_old'!E121,'DADOS e Estimativa_old'!E121&lt;='DADOS e Estimativa_old'!$AA121),'DADOS e Estimativa_old'!E121,"excluído*"),"")</f>
        <v>6459.05</v>
      </c>
      <c r="F248" s="198" t="str">
        <f>IF('DADOS e Estimativa_old'!F121&gt;0,IF(AND('DADOS e Estimativa_old'!$Z121&lt;='DADOS e Estimativa_old'!F121,'DADOS e Estimativa_old'!F121&lt;='DADOS e Estimativa_old'!$AA121),'DADOS e Estimativa_old'!F121,"excluído*"),"")</f>
        <v>excluído*</v>
      </c>
      <c r="G248" s="198">
        <f>IF('DADOS e Estimativa_old'!G121&gt;0,IF(AND('DADOS e Estimativa_old'!$Z121&lt;='DADOS e Estimativa_old'!G121,'DADOS e Estimativa_old'!G121&lt;='DADOS e Estimativa_old'!$AA121),'DADOS e Estimativa_old'!G121,"excluído*"),"")</f>
        <v>7650</v>
      </c>
      <c r="H248" s="198">
        <f>IF('DADOS e Estimativa_old'!H121&gt;0,IF(AND('DADOS e Estimativa_old'!$Z121&lt;='DADOS e Estimativa_old'!H121,'DADOS e Estimativa_old'!H121&lt;='DADOS e Estimativa_old'!$AA121),'DADOS e Estimativa_old'!H121,"excluído*"),"")</f>
        <v>8299</v>
      </c>
      <c r="I248" s="198" t="str">
        <f>IF('DADOS e Estimativa_old'!I121&gt;0,IF(AND('DADOS e Estimativa_old'!$Z121&lt;='DADOS e Estimativa_old'!I121,'DADOS e Estimativa_old'!I121&lt;='DADOS e Estimativa_old'!$AA121),'DADOS e Estimativa_old'!I121,"excluído*"),"")</f>
        <v/>
      </c>
      <c r="J248" s="198" t="str">
        <f>IF('DADOS e Estimativa_old'!J121&gt;0,IF(AND('DADOS e Estimativa_old'!$Z121&lt;='DADOS e Estimativa_old'!J121,'DADOS e Estimativa_old'!J121&lt;='DADOS e Estimativa_old'!$AA121),'DADOS e Estimativa_old'!J121,"excluído*"),"")</f>
        <v>excluído*</v>
      </c>
      <c r="K248" s="198" t="str">
        <f>IF('DADOS e Estimativa_old'!K121&gt;0,IF(AND('DADOS e Estimativa_old'!$Z121&lt;='DADOS e Estimativa_old'!K121,'DADOS e Estimativa_old'!K121&lt;='DADOS e Estimativa_old'!$AA121),'DADOS e Estimativa_old'!K121,"excluído*"),"")</f>
        <v/>
      </c>
      <c r="L248" s="198" t="str">
        <f>IF('DADOS e Estimativa_old'!L121&gt;0,IF(AND('DADOS e Estimativa_old'!$Z121&lt;='DADOS e Estimativa_old'!L121,'DADOS e Estimativa_old'!L121&lt;='DADOS e Estimativa_old'!$AA121),'DADOS e Estimativa_old'!L121,"excluído*"),"")</f>
        <v/>
      </c>
      <c r="M248" s="198" t="str">
        <f>IF('DADOS e Estimativa_old'!M121&gt;0,IF(AND('DADOS e Estimativa_old'!$Z121&lt;='DADOS e Estimativa_old'!M121,'DADOS e Estimativa_old'!M121&lt;='DADOS e Estimativa_old'!$AA121),'DADOS e Estimativa_old'!M121,"excluído*"),"")</f>
        <v/>
      </c>
      <c r="N248" s="198" t="str">
        <f>IF('DADOS e Estimativa_old'!N121&gt;0,IF(AND('DADOS e Estimativa_old'!$Z121&lt;='DADOS e Estimativa_old'!N121,'DADOS e Estimativa_old'!N121&lt;='DADOS e Estimativa_old'!$AA121),'DADOS e Estimativa_old'!N121,"excluído*"),"")</f>
        <v/>
      </c>
      <c r="O248" s="198" t="str">
        <f>IF('DADOS e Estimativa_old'!O121&gt;0,IF(AND('DADOS e Estimativa_old'!$Z121&lt;='DADOS e Estimativa_old'!O121,'DADOS e Estimativa_old'!O121&lt;='DADOS e Estimativa_old'!$AA121),'DADOS e Estimativa_old'!O121,"excluído*"),"")</f>
        <v/>
      </c>
      <c r="P248" s="198" t="str">
        <f>IF('DADOS e Estimativa_old'!P121&gt;0,IF(AND('DADOS e Estimativa_old'!$Z121&lt;='DADOS e Estimativa_old'!P121,'DADOS e Estimativa_old'!P121&lt;='DADOS e Estimativa_old'!$AA121),'DADOS e Estimativa_old'!P121,"excluído*"),"")</f>
        <v/>
      </c>
      <c r="Q248" s="198" t="str">
        <f>IF('DADOS e Estimativa_old'!Q121&gt;0,IF(AND('DADOS e Estimativa_old'!$Z121&lt;='DADOS e Estimativa_old'!Q121,'DADOS e Estimativa_old'!Q121&lt;='DADOS e Estimativa_old'!$AA121),'DADOS e Estimativa_old'!Q121,"excluído*"),"")</f>
        <v/>
      </c>
      <c r="R248" s="198" t="str">
        <f>IF('DADOS e Estimativa_old'!R121&gt;0,IF(AND('DADOS e Estimativa_old'!$Z121&lt;='DADOS e Estimativa_old'!R121,'DADOS e Estimativa_old'!R121&lt;='DADOS e Estimativa_old'!$AA121),'DADOS e Estimativa_old'!R121,"excluído*"),"")</f>
        <v/>
      </c>
      <c r="S248" s="198" t="str">
        <f>IF('DADOS e Estimativa_old'!S121&gt;0,IF(AND('DADOS e Estimativa_old'!$Z121&lt;='DADOS e Estimativa_old'!S121,'DADOS e Estimativa_old'!S121&lt;='DADOS e Estimativa_old'!$AA121),'DADOS e Estimativa_old'!S121,"excluído*"),"")</f>
        <v/>
      </c>
      <c r="T248" s="198" t="str">
        <f>IF('DADOS e Estimativa_old'!T121&gt;0,IF(AND('DADOS e Estimativa_old'!$Z121&lt;='DADOS e Estimativa_old'!T121,'DADOS e Estimativa_old'!T121&lt;='DADOS e Estimativa_old'!$AA121),'DADOS e Estimativa_old'!T121,"excluído*"),"")</f>
        <v/>
      </c>
      <c r="U248" s="198" t="str">
        <f>IF('DADOS e Estimativa_old'!U121&gt;0,IF(AND('DADOS e Estimativa_old'!$Z121&lt;='DADOS e Estimativa_old'!U121,'DADOS e Estimativa_old'!U121&lt;='DADOS e Estimativa_old'!$AA121),'DADOS e Estimativa_old'!U121,"excluído*"),"")</f>
        <v/>
      </c>
      <c r="V248" s="198" t="str">
        <f>IF('DADOS e Estimativa_old'!V121&gt;0,IF(AND('DADOS e Estimativa_old'!$Z121&lt;='DADOS e Estimativa_old'!V121,'DADOS e Estimativa_old'!V121&lt;='DADOS e Estimativa_old'!$AA121),'DADOS e Estimativa_old'!V121,"excluído*"),"")</f>
        <v/>
      </c>
      <c r="W248" s="199" t="str">
        <f>IF('DADOS e Estimativa_old'!W121&gt;0,IF(AND('DADOS e Estimativa_old'!$Z121&lt;='DADOS e Estimativa_old'!W121,'DADOS e Estimativa_old'!W121&lt;='DADOS e Estimativa_old'!$AA121),'DADOS e Estimativa_old'!W121,"excluído*"),"")</f>
        <v/>
      </c>
      <c r="X248" s="177">
        <f t="shared" si="55"/>
        <v>7469.35</v>
      </c>
      <c r="Y248" s="167"/>
      <c r="Z248" s="210">
        <f t="shared" si="56"/>
        <v>44816.1</v>
      </c>
      <c r="AA248" s="142"/>
      <c r="AB248" s="169">
        <v>8085.1</v>
      </c>
      <c r="AC248" s="54">
        <f t="shared" si="57"/>
        <v>-0.07615861276</v>
      </c>
      <c r="AD248" s="170">
        <v>8.0</v>
      </c>
    </row>
    <row r="249">
      <c r="A249" s="195" t="str">
        <f>IF('DADOS e Estimativa_old'!A122="","",'DADOS e Estimativa_old'!A122)</f>
        <v>8-108</v>
      </c>
      <c r="B249" s="196" t="str">
        <f>IF('DADOS e Estimativa_old'!B122="","",'DADOS e Estimativa_old'!B122)</f>
        <v>Instalação item 107</v>
      </c>
      <c r="C249" s="197">
        <f>IF('DADOS e Estimativa_old'!C122="","",'DADOS e Estimativa_old'!C122)</f>
        <v>6</v>
      </c>
      <c r="D249" s="197" t="str">
        <f>IF('DADOS e Estimativa_old'!D122="","",'DADOS e Estimativa_old'!D122)</f>
        <v>unid.</v>
      </c>
      <c r="E249" s="198">
        <f>IF('DADOS e Estimativa_old'!E122&gt;0,IF(AND('DADOS e Estimativa_old'!$Z122&lt;='DADOS e Estimativa_old'!E122,'DADOS e Estimativa_old'!E122&lt;='DADOS e Estimativa_old'!$AA122),'DADOS e Estimativa_old'!E122,"excluído*"),"")</f>
        <v>2584.23</v>
      </c>
      <c r="F249" s="198" t="str">
        <f>IF('DADOS e Estimativa_old'!F122&gt;0,IF(AND('DADOS e Estimativa_old'!$Z122&lt;='DADOS e Estimativa_old'!F122,'DADOS e Estimativa_old'!F122&lt;='DADOS e Estimativa_old'!$AA122),'DADOS e Estimativa_old'!F122,"excluído*"),"")</f>
        <v>excluído*</v>
      </c>
      <c r="G249" s="198" t="str">
        <f>IF('DADOS e Estimativa_old'!G122&gt;0,IF(AND('DADOS e Estimativa_old'!$Z122&lt;='DADOS e Estimativa_old'!G122,'DADOS e Estimativa_old'!G122&lt;='DADOS e Estimativa_old'!$AA122),'DADOS e Estimativa_old'!G122,"excluído*"),"")</f>
        <v/>
      </c>
      <c r="H249" s="198" t="str">
        <f>IF('DADOS e Estimativa_old'!H122&gt;0,IF(AND('DADOS e Estimativa_old'!$Z122&lt;='DADOS e Estimativa_old'!H122,'DADOS e Estimativa_old'!H122&lt;='DADOS e Estimativa_old'!$AA122),'DADOS e Estimativa_old'!H122,"excluído*"),"")</f>
        <v/>
      </c>
      <c r="I249" s="198" t="str">
        <f>IF('DADOS e Estimativa_old'!I122&gt;0,IF(AND('DADOS e Estimativa_old'!$Z122&lt;='DADOS e Estimativa_old'!I122,'DADOS e Estimativa_old'!I122&lt;='DADOS e Estimativa_old'!$AA122),'DADOS e Estimativa_old'!I122,"excluído*"),"")</f>
        <v/>
      </c>
      <c r="J249" s="198">
        <f>IF('DADOS e Estimativa_old'!J122&gt;0,IF(AND('DADOS e Estimativa_old'!$Z122&lt;='DADOS e Estimativa_old'!J122,'DADOS e Estimativa_old'!J122&lt;='DADOS e Estimativa_old'!$AA122),'DADOS e Estimativa_old'!J122,"excluído*"),"")</f>
        <v>1160</v>
      </c>
      <c r="K249" s="198">
        <f>IF('DADOS e Estimativa_old'!K122&gt;0,IF(AND('DADOS e Estimativa_old'!$Z122&lt;='DADOS e Estimativa_old'!K122,'DADOS e Estimativa_old'!K122&lt;='DADOS e Estimativa_old'!$AA122),'DADOS e Estimativa_old'!K122,"excluído*"),"")</f>
        <v>1131</v>
      </c>
      <c r="L249" s="198" t="str">
        <f>IF('DADOS e Estimativa_old'!L122&gt;0,IF(AND('DADOS e Estimativa_old'!$Z122&lt;='DADOS e Estimativa_old'!L122,'DADOS e Estimativa_old'!L122&lt;='DADOS e Estimativa_old'!$AA122),'DADOS e Estimativa_old'!L122,"excluído*"),"")</f>
        <v/>
      </c>
      <c r="M249" s="198" t="str">
        <f>IF('DADOS e Estimativa_old'!M122&gt;0,IF(AND('DADOS e Estimativa_old'!$Z122&lt;='DADOS e Estimativa_old'!M122,'DADOS e Estimativa_old'!M122&lt;='DADOS e Estimativa_old'!$AA122),'DADOS e Estimativa_old'!M122,"excluído*"),"")</f>
        <v/>
      </c>
      <c r="N249" s="198" t="str">
        <f>IF('DADOS e Estimativa_old'!N122&gt;0,IF(AND('DADOS e Estimativa_old'!$Z122&lt;='DADOS e Estimativa_old'!N122,'DADOS e Estimativa_old'!N122&lt;='DADOS e Estimativa_old'!$AA122),'DADOS e Estimativa_old'!N122,"excluído*"),"")</f>
        <v/>
      </c>
      <c r="O249" s="198" t="str">
        <f>IF('DADOS e Estimativa_old'!O122&gt;0,IF(AND('DADOS e Estimativa_old'!$Z122&lt;='DADOS e Estimativa_old'!O122,'DADOS e Estimativa_old'!O122&lt;='DADOS e Estimativa_old'!$AA122),'DADOS e Estimativa_old'!O122,"excluído*"),"")</f>
        <v/>
      </c>
      <c r="P249" s="198" t="str">
        <f>IF('DADOS e Estimativa_old'!P122&gt;0,IF(AND('DADOS e Estimativa_old'!$Z122&lt;='DADOS e Estimativa_old'!P122,'DADOS e Estimativa_old'!P122&lt;='DADOS e Estimativa_old'!$AA122),'DADOS e Estimativa_old'!P122,"excluído*"),"")</f>
        <v/>
      </c>
      <c r="Q249" s="198" t="str">
        <f>IF('DADOS e Estimativa_old'!Q122&gt;0,IF(AND('DADOS e Estimativa_old'!$Z122&lt;='DADOS e Estimativa_old'!Q122,'DADOS e Estimativa_old'!Q122&lt;='DADOS e Estimativa_old'!$AA122),'DADOS e Estimativa_old'!Q122,"excluído*"),"")</f>
        <v/>
      </c>
      <c r="R249" s="198" t="str">
        <f>IF('DADOS e Estimativa_old'!R122&gt;0,IF(AND('DADOS e Estimativa_old'!$Z122&lt;='DADOS e Estimativa_old'!R122,'DADOS e Estimativa_old'!R122&lt;='DADOS e Estimativa_old'!$AA122),'DADOS e Estimativa_old'!R122,"excluído*"),"")</f>
        <v/>
      </c>
      <c r="S249" s="198" t="str">
        <f>IF('DADOS e Estimativa_old'!S122&gt;0,IF(AND('DADOS e Estimativa_old'!$Z122&lt;='DADOS e Estimativa_old'!S122,'DADOS e Estimativa_old'!S122&lt;='DADOS e Estimativa_old'!$AA122),'DADOS e Estimativa_old'!S122,"excluído*"),"")</f>
        <v/>
      </c>
      <c r="T249" s="198" t="str">
        <f>IF('DADOS e Estimativa_old'!T122&gt;0,IF(AND('DADOS e Estimativa_old'!$Z122&lt;='DADOS e Estimativa_old'!T122,'DADOS e Estimativa_old'!T122&lt;='DADOS e Estimativa_old'!$AA122),'DADOS e Estimativa_old'!T122,"excluído*"),"")</f>
        <v/>
      </c>
      <c r="U249" s="198" t="str">
        <f>IF('DADOS e Estimativa_old'!U122&gt;0,IF(AND('DADOS e Estimativa_old'!$Z122&lt;='DADOS e Estimativa_old'!U122,'DADOS e Estimativa_old'!U122&lt;='DADOS e Estimativa_old'!$AA122),'DADOS e Estimativa_old'!U122,"excluído*"),"")</f>
        <v/>
      </c>
      <c r="V249" s="198" t="str">
        <f>IF('DADOS e Estimativa_old'!V122&gt;0,IF(AND('DADOS e Estimativa_old'!$Z122&lt;='DADOS e Estimativa_old'!V122,'DADOS e Estimativa_old'!V122&lt;='DADOS e Estimativa_old'!$AA122),'DADOS e Estimativa_old'!V122,"excluído*"),"")</f>
        <v/>
      </c>
      <c r="W249" s="199" t="str">
        <f>IF('DADOS e Estimativa_old'!W122&gt;0,IF(AND('DADOS e Estimativa_old'!$Z122&lt;='DADOS e Estimativa_old'!W122,'DADOS e Estimativa_old'!W122&lt;='DADOS e Estimativa_old'!$AA122),'DADOS e Estimativa_old'!W122,"excluído*"),"")</f>
        <v/>
      </c>
      <c r="X249" s="177">
        <f t="shared" si="55"/>
        <v>1625.08</v>
      </c>
      <c r="Y249" s="167"/>
      <c r="Z249" s="210">
        <f t="shared" si="56"/>
        <v>9750.48</v>
      </c>
      <c r="AA249" s="142"/>
      <c r="AB249" s="169">
        <v>2587.9</v>
      </c>
      <c r="AC249" s="54">
        <f t="shared" si="57"/>
        <v>-0.3720468333</v>
      </c>
      <c r="AD249" s="170">
        <v>8.0</v>
      </c>
    </row>
    <row r="250">
      <c r="A250" s="189" t="str">
        <f>IF('DADOS e Estimativa_old'!A123="","",'DADOS e Estimativa_old'!A123)</f>
        <v>8-109</v>
      </c>
      <c r="B250" s="190" t="str">
        <f>IF('DADOS e Estimativa_old'!B123="","",'DADOS e Estimativa_old'!B123)</f>
        <v>Split Piso-Teto 33.000 a 36.000 BTU's</v>
      </c>
      <c r="C250" s="191">
        <f>IF('DADOS e Estimativa_old'!C123="","",'DADOS e Estimativa_old'!C123)</f>
        <v>2</v>
      </c>
      <c r="D250" s="191" t="str">
        <f>IF('DADOS e Estimativa_old'!D123="","",'DADOS e Estimativa_old'!D123)</f>
        <v>unid.</v>
      </c>
      <c r="E250" s="192">
        <f>IF('DADOS e Estimativa_old'!E123&gt;0,IF(AND('DADOS e Estimativa_old'!$Z123&lt;='DADOS e Estimativa_old'!E123,'DADOS e Estimativa_old'!E123&lt;='DADOS e Estimativa_old'!$AA123),'DADOS e Estimativa_old'!E123,"excluído*"),"")</f>
        <v>7276</v>
      </c>
      <c r="F250" s="192" t="str">
        <f>IF('DADOS e Estimativa_old'!F123&gt;0,IF(AND('DADOS e Estimativa_old'!$Z123&lt;='DADOS e Estimativa_old'!F123,'DADOS e Estimativa_old'!F123&lt;='DADOS e Estimativa_old'!$AA123),'DADOS e Estimativa_old'!F123,"excluído*"),"")</f>
        <v>excluído*</v>
      </c>
      <c r="G250" s="192">
        <f>IF('DADOS e Estimativa_old'!G123&gt;0,IF(AND('DADOS e Estimativa_old'!$Z123&lt;='DADOS e Estimativa_old'!G123,'DADOS e Estimativa_old'!G123&lt;='DADOS e Estimativa_old'!$AA123),'DADOS e Estimativa_old'!G123,"excluído*"),"")</f>
        <v>7590</v>
      </c>
      <c r="H250" s="192">
        <f>IF('DADOS e Estimativa_old'!H123&gt;0,IF(AND('DADOS e Estimativa_old'!$Z123&lt;='DADOS e Estimativa_old'!H123,'DADOS e Estimativa_old'!H123&lt;='DADOS e Estimativa_old'!$AA123),'DADOS e Estimativa_old'!H123,"excluído*"),"")</f>
        <v>7799</v>
      </c>
      <c r="I250" s="192" t="str">
        <f>IF('DADOS e Estimativa_old'!I123&gt;0,IF(AND('DADOS e Estimativa_old'!$Z123&lt;='DADOS e Estimativa_old'!I123,'DADOS e Estimativa_old'!I123&lt;='DADOS e Estimativa_old'!$AA123),'DADOS e Estimativa_old'!I123,"excluído*"),"")</f>
        <v/>
      </c>
      <c r="J250" s="192">
        <f>IF('DADOS e Estimativa_old'!J123&gt;0,IF(AND('DADOS e Estimativa_old'!$Z123&lt;='DADOS e Estimativa_old'!J123,'DADOS e Estimativa_old'!J123&lt;='DADOS e Estimativa_old'!$AA123),'DADOS e Estimativa_old'!J123,"excluído*"),"")</f>
        <v>5200</v>
      </c>
      <c r="K250" s="192">
        <f>IF('DADOS e Estimativa_old'!K123&gt;0,IF(AND('DADOS e Estimativa_old'!$Z123&lt;='DADOS e Estimativa_old'!K123,'DADOS e Estimativa_old'!K123&lt;='DADOS e Estimativa_old'!$AA123),'DADOS e Estimativa_old'!K123,"excluído*"),"")</f>
        <v>7763.79</v>
      </c>
      <c r="L250" s="192" t="str">
        <f>IF('DADOS e Estimativa_old'!L123&gt;0,IF(AND('DADOS e Estimativa_old'!$Z123&lt;='DADOS e Estimativa_old'!L123,'DADOS e Estimativa_old'!L123&lt;='DADOS e Estimativa_old'!$AA123),'DADOS e Estimativa_old'!L123,"excluído*"),"")</f>
        <v/>
      </c>
      <c r="M250" s="192" t="str">
        <f>IF('DADOS e Estimativa_old'!M123&gt;0,IF(AND('DADOS e Estimativa_old'!$Z123&lt;='DADOS e Estimativa_old'!M123,'DADOS e Estimativa_old'!M123&lt;='DADOS e Estimativa_old'!$AA123),'DADOS e Estimativa_old'!M123,"excluído*"),"")</f>
        <v/>
      </c>
      <c r="N250" s="192" t="str">
        <f>IF('DADOS e Estimativa_old'!N123&gt;0,IF(AND('DADOS e Estimativa_old'!$Z123&lt;='DADOS e Estimativa_old'!N123,'DADOS e Estimativa_old'!N123&lt;='DADOS e Estimativa_old'!$AA123),'DADOS e Estimativa_old'!N123,"excluído*"),"")</f>
        <v/>
      </c>
      <c r="O250" s="192" t="str">
        <f>IF('DADOS e Estimativa_old'!O123&gt;0,IF(AND('DADOS e Estimativa_old'!$Z123&lt;='DADOS e Estimativa_old'!O123,'DADOS e Estimativa_old'!O123&lt;='DADOS e Estimativa_old'!$AA123),'DADOS e Estimativa_old'!O123,"excluído*"),"")</f>
        <v/>
      </c>
      <c r="P250" s="192" t="str">
        <f>IF('DADOS e Estimativa_old'!P123&gt;0,IF(AND('DADOS e Estimativa_old'!$Z123&lt;='DADOS e Estimativa_old'!P123,'DADOS e Estimativa_old'!P123&lt;='DADOS e Estimativa_old'!$AA123),'DADOS e Estimativa_old'!P123,"excluído*"),"")</f>
        <v/>
      </c>
      <c r="Q250" s="192" t="str">
        <f>IF('DADOS e Estimativa_old'!Q123&gt;0,IF(AND('DADOS e Estimativa_old'!$Z123&lt;='DADOS e Estimativa_old'!Q123,'DADOS e Estimativa_old'!Q123&lt;='DADOS e Estimativa_old'!$AA123),'DADOS e Estimativa_old'!Q123,"excluído*"),"")</f>
        <v/>
      </c>
      <c r="R250" s="192" t="str">
        <f>IF('DADOS e Estimativa_old'!R123&gt;0,IF(AND('DADOS e Estimativa_old'!$Z123&lt;='DADOS e Estimativa_old'!R123,'DADOS e Estimativa_old'!R123&lt;='DADOS e Estimativa_old'!$AA123),'DADOS e Estimativa_old'!R123,"excluído*"),"")</f>
        <v/>
      </c>
      <c r="S250" s="192" t="str">
        <f>IF('DADOS e Estimativa_old'!S123&gt;0,IF(AND('DADOS e Estimativa_old'!$Z123&lt;='DADOS e Estimativa_old'!S123,'DADOS e Estimativa_old'!S123&lt;='DADOS e Estimativa_old'!$AA123),'DADOS e Estimativa_old'!S123,"excluído*"),"")</f>
        <v/>
      </c>
      <c r="T250" s="192" t="str">
        <f>IF('DADOS e Estimativa_old'!T123&gt;0,IF(AND('DADOS e Estimativa_old'!$Z123&lt;='DADOS e Estimativa_old'!T123,'DADOS e Estimativa_old'!T123&lt;='DADOS e Estimativa_old'!$AA123),'DADOS e Estimativa_old'!T123,"excluído*"),"")</f>
        <v/>
      </c>
      <c r="U250" s="192" t="str">
        <f>IF('DADOS e Estimativa_old'!U123&gt;0,IF(AND('DADOS e Estimativa_old'!$Z123&lt;='DADOS e Estimativa_old'!U123,'DADOS e Estimativa_old'!U123&lt;='DADOS e Estimativa_old'!$AA123),'DADOS e Estimativa_old'!U123,"excluído*"),"")</f>
        <v/>
      </c>
      <c r="V250" s="192" t="str">
        <f>IF('DADOS e Estimativa_old'!V123&gt;0,IF(AND('DADOS e Estimativa_old'!$Z123&lt;='DADOS e Estimativa_old'!V123,'DADOS e Estimativa_old'!V123&lt;='DADOS e Estimativa_old'!$AA123),'DADOS e Estimativa_old'!V123,"excluído*"),"")</f>
        <v/>
      </c>
      <c r="W250" s="193" t="str">
        <f>IF('DADOS e Estimativa_old'!W123&gt;0,IF(AND('DADOS e Estimativa_old'!$Z123&lt;='DADOS e Estimativa_old'!W123,'DADOS e Estimativa_old'!W123&lt;='DADOS e Estimativa_old'!$AA123),'DADOS e Estimativa_old'!W123,"excluído*"),"")</f>
        <v/>
      </c>
      <c r="X250" s="166">
        <f t="shared" si="55"/>
        <v>7125.76</v>
      </c>
      <c r="Y250" s="167"/>
      <c r="Z250" s="209">
        <f t="shared" si="56"/>
        <v>14251.52</v>
      </c>
      <c r="AA250" s="167"/>
      <c r="AB250" s="169">
        <v>7169.5</v>
      </c>
      <c r="AC250" s="54">
        <f t="shared" si="57"/>
        <v>-0.006100843852</v>
      </c>
      <c r="AD250" s="170">
        <v>8.0</v>
      </c>
    </row>
    <row r="251">
      <c r="A251" s="189" t="str">
        <f>IF('DADOS e Estimativa_old'!A124="","",'DADOS e Estimativa_old'!A124)</f>
        <v>8-110</v>
      </c>
      <c r="B251" s="190" t="str">
        <f>IF('DADOS e Estimativa_old'!B124="","",'DADOS e Estimativa_old'!B124)</f>
        <v>Instalação item 109</v>
      </c>
      <c r="C251" s="191">
        <f>IF('DADOS e Estimativa_old'!C124="","",'DADOS e Estimativa_old'!C124)</f>
        <v>2</v>
      </c>
      <c r="D251" s="191" t="str">
        <f>IF('DADOS e Estimativa_old'!D124="","",'DADOS e Estimativa_old'!D124)</f>
        <v>unid.</v>
      </c>
      <c r="E251" s="192">
        <f>IF('DADOS e Estimativa_old'!E124&gt;0,IF(AND('DADOS e Estimativa_old'!$Z124&lt;='DADOS e Estimativa_old'!E124,'DADOS e Estimativa_old'!E124&lt;='DADOS e Estimativa_old'!$AA124),'DADOS e Estimativa_old'!E124,"excluído*"),"")</f>
        <v>2584.23</v>
      </c>
      <c r="F251" s="192" t="str">
        <f>IF('DADOS e Estimativa_old'!F124&gt;0,IF(AND('DADOS e Estimativa_old'!$Z124&lt;='DADOS e Estimativa_old'!F124,'DADOS e Estimativa_old'!F124&lt;='DADOS e Estimativa_old'!$AA124),'DADOS e Estimativa_old'!F124,"excluído*"),"")</f>
        <v>excluído*</v>
      </c>
      <c r="G251" s="192" t="str">
        <f>IF('DADOS e Estimativa_old'!G124&gt;0,IF(AND('DADOS e Estimativa_old'!$Z124&lt;='DADOS e Estimativa_old'!G124,'DADOS e Estimativa_old'!G124&lt;='DADOS e Estimativa_old'!$AA124),'DADOS e Estimativa_old'!G124,"excluído*"),"")</f>
        <v/>
      </c>
      <c r="H251" s="192" t="str">
        <f>IF('DADOS e Estimativa_old'!H124&gt;0,IF(AND('DADOS e Estimativa_old'!$Z124&lt;='DADOS e Estimativa_old'!H124,'DADOS e Estimativa_old'!H124&lt;='DADOS e Estimativa_old'!$AA124),'DADOS e Estimativa_old'!H124,"excluído*"),"")</f>
        <v/>
      </c>
      <c r="I251" s="192" t="str">
        <f>IF('DADOS e Estimativa_old'!I124&gt;0,IF(AND('DADOS e Estimativa_old'!$Z124&lt;='DADOS e Estimativa_old'!I124,'DADOS e Estimativa_old'!I124&lt;='DADOS e Estimativa_old'!$AA124),'DADOS e Estimativa_old'!I124,"excluído*"),"")</f>
        <v/>
      </c>
      <c r="J251" s="192" t="str">
        <f>IF('DADOS e Estimativa_old'!J124&gt;0,IF(AND('DADOS e Estimativa_old'!$Z124&lt;='DADOS e Estimativa_old'!J124,'DADOS e Estimativa_old'!J124&lt;='DADOS e Estimativa_old'!$AA124),'DADOS e Estimativa_old'!J124,"excluído*"),"")</f>
        <v/>
      </c>
      <c r="K251" s="192">
        <f>IF('DADOS e Estimativa_old'!K124&gt;0,IF(AND('DADOS e Estimativa_old'!$Z124&lt;='DADOS e Estimativa_old'!K124,'DADOS e Estimativa_old'!K124&lt;='DADOS e Estimativa_old'!$AA124),'DADOS e Estimativa_old'!K124,"excluído*"),"")</f>
        <v>1131</v>
      </c>
      <c r="L251" s="192" t="str">
        <f>IF('DADOS e Estimativa_old'!L124&gt;0,IF(AND('DADOS e Estimativa_old'!$Z124&lt;='DADOS e Estimativa_old'!L124,'DADOS e Estimativa_old'!L124&lt;='DADOS e Estimativa_old'!$AA124),'DADOS e Estimativa_old'!L124,"excluído*"),"")</f>
        <v/>
      </c>
      <c r="M251" s="192" t="str">
        <f>IF('DADOS e Estimativa_old'!M124&gt;0,IF(AND('DADOS e Estimativa_old'!$Z124&lt;='DADOS e Estimativa_old'!M124,'DADOS e Estimativa_old'!M124&lt;='DADOS e Estimativa_old'!$AA124),'DADOS e Estimativa_old'!M124,"excluído*"),"")</f>
        <v/>
      </c>
      <c r="N251" s="192" t="str">
        <f>IF('DADOS e Estimativa_old'!N124&gt;0,IF(AND('DADOS e Estimativa_old'!$Z124&lt;='DADOS e Estimativa_old'!N124,'DADOS e Estimativa_old'!N124&lt;='DADOS e Estimativa_old'!$AA124),'DADOS e Estimativa_old'!N124,"excluído*"),"")</f>
        <v/>
      </c>
      <c r="O251" s="192" t="str">
        <f>IF('DADOS e Estimativa_old'!O124&gt;0,IF(AND('DADOS e Estimativa_old'!$Z124&lt;='DADOS e Estimativa_old'!O124,'DADOS e Estimativa_old'!O124&lt;='DADOS e Estimativa_old'!$AA124),'DADOS e Estimativa_old'!O124,"excluído*"),"")</f>
        <v/>
      </c>
      <c r="P251" s="192" t="str">
        <f>IF('DADOS e Estimativa_old'!P124&gt;0,IF(AND('DADOS e Estimativa_old'!$Z124&lt;='DADOS e Estimativa_old'!P124,'DADOS e Estimativa_old'!P124&lt;='DADOS e Estimativa_old'!$AA124),'DADOS e Estimativa_old'!P124,"excluído*"),"")</f>
        <v/>
      </c>
      <c r="Q251" s="192" t="str">
        <f>IF('DADOS e Estimativa_old'!Q124&gt;0,IF(AND('DADOS e Estimativa_old'!$Z124&lt;='DADOS e Estimativa_old'!Q124,'DADOS e Estimativa_old'!Q124&lt;='DADOS e Estimativa_old'!$AA124),'DADOS e Estimativa_old'!Q124,"excluído*"),"")</f>
        <v/>
      </c>
      <c r="R251" s="192" t="str">
        <f>IF('DADOS e Estimativa_old'!R124&gt;0,IF(AND('DADOS e Estimativa_old'!$Z124&lt;='DADOS e Estimativa_old'!R124,'DADOS e Estimativa_old'!R124&lt;='DADOS e Estimativa_old'!$AA124),'DADOS e Estimativa_old'!R124,"excluído*"),"")</f>
        <v/>
      </c>
      <c r="S251" s="192" t="str">
        <f>IF('DADOS e Estimativa_old'!S124&gt;0,IF(AND('DADOS e Estimativa_old'!$Z124&lt;='DADOS e Estimativa_old'!S124,'DADOS e Estimativa_old'!S124&lt;='DADOS e Estimativa_old'!$AA124),'DADOS e Estimativa_old'!S124,"excluído*"),"")</f>
        <v/>
      </c>
      <c r="T251" s="192" t="str">
        <f>IF('DADOS e Estimativa_old'!T124&gt;0,IF(AND('DADOS e Estimativa_old'!$Z124&lt;='DADOS e Estimativa_old'!T124,'DADOS e Estimativa_old'!T124&lt;='DADOS e Estimativa_old'!$AA124),'DADOS e Estimativa_old'!T124,"excluído*"),"")</f>
        <v/>
      </c>
      <c r="U251" s="192" t="str">
        <f>IF('DADOS e Estimativa_old'!U124&gt;0,IF(AND('DADOS e Estimativa_old'!$Z124&lt;='DADOS e Estimativa_old'!U124,'DADOS e Estimativa_old'!U124&lt;='DADOS e Estimativa_old'!$AA124),'DADOS e Estimativa_old'!U124,"excluído*"),"")</f>
        <v/>
      </c>
      <c r="V251" s="192" t="str">
        <f>IF('DADOS e Estimativa_old'!V124&gt;0,IF(AND('DADOS e Estimativa_old'!$Z124&lt;='DADOS e Estimativa_old'!V124,'DADOS e Estimativa_old'!V124&lt;='DADOS e Estimativa_old'!$AA124),'DADOS e Estimativa_old'!V124,"excluído*"),"")</f>
        <v/>
      </c>
      <c r="W251" s="193" t="str">
        <f>IF('DADOS e Estimativa_old'!W124&gt;0,IF(AND('DADOS e Estimativa_old'!$Z124&lt;='DADOS e Estimativa_old'!W124,'DADOS e Estimativa_old'!W124&lt;='DADOS e Estimativa_old'!$AA124),'DADOS e Estimativa_old'!W124,"excluído*"),"")</f>
        <v/>
      </c>
      <c r="X251" s="166">
        <f t="shared" si="55"/>
        <v>1857.62</v>
      </c>
      <c r="Y251" s="167"/>
      <c r="Z251" s="209">
        <f t="shared" si="56"/>
        <v>3715.24</v>
      </c>
      <c r="AA251" s="167"/>
      <c r="AB251" s="169">
        <v>3077.98</v>
      </c>
      <c r="AC251" s="54">
        <f t="shared" si="57"/>
        <v>-0.3964808088</v>
      </c>
      <c r="AD251" s="170">
        <v>8.0</v>
      </c>
    </row>
    <row r="252">
      <c r="A252" s="195" t="str">
        <f>IF('DADOS e Estimativa_old'!A125="","",'DADOS e Estimativa_old'!A125)</f>
        <v>8-111</v>
      </c>
      <c r="B252" s="196" t="str">
        <f>IF('DADOS e Estimativa_old'!B125="","",'DADOS e Estimativa_old'!B125)</f>
        <v>Slipt-Cassete  22.000 a 24.000 BTU's</v>
      </c>
      <c r="C252" s="197">
        <f>IF('DADOS e Estimativa_old'!C125="","",'DADOS e Estimativa_old'!C125)</f>
        <v>2</v>
      </c>
      <c r="D252" s="197" t="str">
        <f>IF('DADOS e Estimativa_old'!D125="","",'DADOS e Estimativa_old'!D125)</f>
        <v>unid.</v>
      </c>
      <c r="E252" s="198">
        <f>IF('DADOS e Estimativa_old'!E125&gt;0,IF(AND('DADOS e Estimativa_old'!$Z125&lt;='DADOS e Estimativa_old'!E125,'DADOS e Estimativa_old'!E125&lt;='DADOS e Estimativa_old'!$AA125),'DADOS e Estimativa_old'!E125,"excluído*"),"")</f>
        <v>7456.55</v>
      </c>
      <c r="F252" s="198" t="str">
        <f>IF('DADOS e Estimativa_old'!F125&gt;0,IF(AND('DADOS e Estimativa_old'!$Z125&lt;='DADOS e Estimativa_old'!F125,'DADOS e Estimativa_old'!F125&lt;='DADOS e Estimativa_old'!$AA125),'DADOS e Estimativa_old'!F125,"excluído*"),"")</f>
        <v>excluído*</v>
      </c>
      <c r="G252" s="198">
        <f>IF('DADOS e Estimativa_old'!G125&gt;0,IF(AND('DADOS e Estimativa_old'!$Z125&lt;='DADOS e Estimativa_old'!G125,'DADOS e Estimativa_old'!G125&lt;='DADOS e Estimativa_old'!$AA125),'DADOS e Estimativa_old'!G125,"excluído*"),"")</f>
        <v>7500</v>
      </c>
      <c r="H252" s="198">
        <f>IF('DADOS e Estimativa_old'!H125&gt;0,IF(AND('DADOS e Estimativa_old'!$Z125&lt;='DADOS e Estimativa_old'!H125,'DADOS e Estimativa_old'!H125&lt;='DADOS e Estimativa_old'!$AA125),'DADOS e Estimativa_old'!H125,"excluído*"),"")</f>
        <v>8089</v>
      </c>
      <c r="I252" s="198" t="str">
        <f>IF('DADOS e Estimativa_old'!I125&gt;0,IF(AND('DADOS e Estimativa_old'!$Z125&lt;='DADOS e Estimativa_old'!I125,'DADOS e Estimativa_old'!I125&lt;='DADOS e Estimativa_old'!$AA125),'DADOS e Estimativa_old'!I125,"excluído*"),"")</f>
        <v/>
      </c>
      <c r="J252" s="198">
        <f>IF('DADOS e Estimativa_old'!J125&gt;0,IF(AND('DADOS e Estimativa_old'!$Z125&lt;='DADOS e Estimativa_old'!J125,'DADOS e Estimativa_old'!J125&lt;='DADOS e Estimativa_old'!$AA125),'DADOS e Estimativa_old'!J125,"excluído*"),"")</f>
        <v>8228</v>
      </c>
      <c r="K252" s="198" t="str">
        <f>IF('DADOS e Estimativa_old'!K125&gt;0,IF(AND('DADOS e Estimativa_old'!$Z125&lt;='DADOS e Estimativa_old'!K125,'DADOS e Estimativa_old'!K125&lt;='DADOS e Estimativa_old'!$AA125),'DADOS e Estimativa_old'!K125,"excluído*"),"")</f>
        <v>excluído*</v>
      </c>
      <c r="L252" s="198" t="str">
        <f>IF('DADOS e Estimativa_old'!L125&gt;0,IF(AND('DADOS e Estimativa_old'!$Z125&lt;='DADOS e Estimativa_old'!L125,'DADOS e Estimativa_old'!L125&lt;='DADOS e Estimativa_old'!$AA125),'DADOS e Estimativa_old'!L125,"excluído*"),"")</f>
        <v/>
      </c>
      <c r="M252" s="198" t="str">
        <f>IF('DADOS e Estimativa_old'!M125&gt;0,IF(AND('DADOS e Estimativa_old'!$Z125&lt;='DADOS e Estimativa_old'!M125,'DADOS e Estimativa_old'!M125&lt;='DADOS e Estimativa_old'!$AA125),'DADOS e Estimativa_old'!M125,"excluído*"),"")</f>
        <v/>
      </c>
      <c r="N252" s="198" t="str">
        <f>IF('DADOS e Estimativa_old'!N125&gt;0,IF(AND('DADOS e Estimativa_old'!$Z125&lt;='DADOS e Estimativa_old'!N125,'DADOS e Estimativa_old'!N125&lt;='DADOS e Estimativa_old'!$AA125),'DADOS e Estimativa_old'!N125,"excluído*"),"")</f>
        <v/>
      </c>
      <c r="O252" s="198" t="str">
        <f>IF('DADOS e Estimativa_old'!O125&gt;0,IF(AND('DADOS e Estimativa_old'!$Z125&lt;='DADOS e Estimativa_old'!O125,'DADOS e Estimativa_old'!O125&lt;='DADOS e Estimativa_old'!$AA125),'DADOS e Estimativa_old'!O125,"excluído*"),"")</f>
        <v/>
      </c>
      <c r="P252" s="198" t="str">
        <f>IF('DADOS e Estimativa_old'!P125&gt;0,IF(AND('DADOS e Estimativa_old'!$Z125&lt;='DADOS e Estimativa_old'!P125,'DADOS e Estimativa_old'!P125&lt;='DADOS e Estimativa_old'!$AA125),'DADOS e Estimativa_old'!P125,"excluído*"),"")</f>
        <v/>
      </c>
      <c r="Q252" s="198" t="str">
        <f>IF('DADOS e Estimativa_old'!Q125&gt;0,IF(AND('DADOS e Estimativa_old'!$Z125&lt;='DADOS e Estimativa_old'!Q125,'DADOS e Estimativa_old'!Q125&lt;='DADOS e Estimativa_old'!$AA125),'DADOS e Estimativa_old'!Q125,"excluído*"),"")</f>
        <v/>
      </c>
      <c r="R252" s="198" t="str">
        <f>IF('DADOS e Estimativa_old'!R125&gt;0,IF(AND('DADOS e Estimativa_old'!$Z125&lt;='DADOS e Estimativa_old'!R125,'DADOS e Estimativa_old'!R125&lt;='DADOS e Estimativa_old'!$AA125),'DADOS e Estimativa_old'!R125,"excluído*"),"")</f>
        <v/>
      </c>
      <c r="S252" s="198" t="str">
        <f>IF('DADOS e Estimativa_old'!S125&gt;0,IF(AND('DADOS e Estimativa_old'!$Z125&lt;='DADOS e Estimativa_old'!S125,'DADOS e Estimativa_old'!S125&lt;='DADOS e Estimativa_old'!$AA125),'DADOS e Estimativa_old'!S125,"excluído*"),"")</f>
        <v/>
      </c>
      <c r="T252" s="198" t="str">
        <f>IF('DADOS e Estimativa_old'!T125&gt;0,IF(AND('DADOS e Estimativa_old'!$Z125&lt;='DADOS e Estimativa_old'!T125,'DADOS e Estimativa_old'!T125&lt;='DADOS e Estimativa_old'!$AA125),'DADOS e Estimativa_old'!T125,"excluído*"),"")</f>
        <v/>
      </c>
      <c r="U252" s="198" t="str">
        <f>IF('DADOS e Estimativa_old'!U125&gt;0,IF(AND('DADOS e Estimativa_old'!$Z125&lt;='DADOS e Estimativa_old'!U125,'DADOS e Estimativa_old'!U125&lt;='DADOS e Estimativa_old'!$AA125),'DADOS e Estimativa_old'!U125,"excluído*"),"")</f>
        <v/>
      </c>
      <c r="V252" s="198" t="str">
        <f>IF('DADOS e Estimativa_old'!V125&gt;0,IF(AND('DADOS e Estimativa_old'!$Z125&lt;='DADOS e Estimativa_old'!V125,'DADOS e Estimativa_old'!V125&lt;='DADOS e Estimativa_old'!$AA125),'DADOS e Estimativa_old'!V125,"excluído*"),"")</f>
        <v/>
      </c>
      <c r="W252" s="199" t="str">
        <f>IF('DADOS e Estimativa_old'!W125&gt;0,IF(AND('DADOS e Estimativa_old'!$Z125&lt;='DADOS e Estimativa_old'!W125,'DADOS e Estimativa_old'!W125&lt;='DADOS e Estimativa_old'!$AA125),'DADOS e Estimativa_old'!W125,"excluído*"),"")</f>
        <v/>
      </c>
      <c r="X252" s="177">
        <f t="shared" si="55"/>
        <v>7818.39</v>
      </c>
      <c r="Y252" s="167"/>
      <c r="Z252" s="210">
        <f t="shared" si="56"/>
        <v>15636.78</v>
      </c>
      <c r="AA252" s="142"/>
      <c r="AB252" s="169">
        <v>8000.0</v>
      </c>
      <c r="AC252" s="54">
        <f t="shared" si="57"/>
        <v>-0.02270125</v>
      </c>
      <c r="AD252" s="170">
        <v>8.0</v>
      </c>
    </row>
    <row r="253">
      <c r="A253" s="195" t="str">
        <f>IF('DADOS e Estimativa_old'!A126="","",'DADOS e Estimativa_old'!A126)</f>
        <v>8-112</v>
      </c>
      <c r="B253" s="196" t="str">
        <f>IF('DADOS e Estimativa_old'!B126="","",'DADOS e Estimativa_old'!B126)</f>
        <v>Instalação item 111</v>
      </c>
      <c r="C253" s="197">
        <f>IF('DADOS e Estimativa_old'!C126="","",'DADOS e Estimativa_old'!C126)</f>
        <v>2</v>
      </c>
      <c r="D253" s="197" t="str">
        <f>IF('DADOS e Estimativa_old'!D126="","",'DADOS e Estimativa_old'!D126)</f>
        <v>unid.</v>
      </c>
      <c r="E253" s="198">
        <f>IF('DADOS e Estimativa_old'!E126&gt;0,IF(AND('DADOS e Estimativa_old'!$Z126&lt;='DADOS e Estimativa_old'!E126,'DADOS e Estimativa_old'!E126&lt;='DADOS e Estimativa_old'!$AA126),'DADOS e Estimativa_old'!E126,"excluído*"),"")</f>
        <v>2934.57</v>
      </c>
      <c r="F253" s="198" t="str">
        <f>IF('DADOS e Estimativa_old'!F126&gt;0,IF(AND('DADOS e Estimativa_old'!$Z126&lt;='DADOS e Estimativa_old'!F126,'DADOS e Estimativa_old'!F126&lt;='DADOS e Estimativa_old'!$AA126),'DADOS e Estimativa_old'!F126,"excluído*"),"")</f>
        <v>excluído*</v>
      </c>
      <c r="G253" s="198" t="str">
        <f>IF('DADOS e Estimativa_old'!G126&gt;0,IF(AND('DADOS e Estimativa_old'!$Z126&lt;='DADOS e Estimativa_old'!G126,'DADOS e Estimativa_old'!G126&lt;='DADOS e Estimativa_old'!$AA126),'DADOS e Estimativa_old'!G126,"excluído*"),"")</f>
        <v/>
      </c>
      <c r="H253" s="198" t="str">
        <f>IF('DADOS e Estimativa_old'!H126&gt;0,IF(AND('DADOS e Estimativa_old'!$Z126&lt;='DADOS e Estimativa_old'!H126,'DADOS e Estimativa_old'!H126&lt;='DADOS e Estimativa_old'!$AA126),'DADOS e Estimativa_old'!H126,"excluído*"),"")</f>
        <v/>
      </c>
      <c r="I253" s="198">
        <f>IF('DADOS e Estimativa_old'!I126&gt;0,IF(AND('DADOS e Estimativa_old'!$Z126&lt;='DADOS e Estimativa_old'!I126,'DADOS e Estimativa_old'!I126&lt;='DADOS e Estimativa_old'!$AA126),'DADOS e Estimativa_old'!I126,"excluído*"),"")</f>
        <v>1316</v>
      </c>
      <c r="J253" s="198" t="str">
        <f>IF('DADOS e Estimativa_old'!J126&gt;0,IF(AND('DADOS e Estimativa_old'!$Z126&lt;='DADOS e Estimativa_old'!J126,'DADOS e Estimativa_old'!J126&lt;='DADOS e Estimativa_old'!$AA126),'DADOS e Estimativa_old'!J126,"excluído*"),"")</f>
        <v/>
      </c>
      <c r="K253" s="198" t="str">
        <f>IF('DADOS e Estimativa_old'!K126&gt;0,IF(AND('DADOS e Estimativa_old'!$Z126&lt;='DADOS e Estimativa_old'!K126,'DADOS e Estimativa_old'!K126&lt;='DADOS e Estimativa_old'!$AA126),'DADOS e Estimativa_old'!K126,"excluído*"),"")</f>
        <v/>
      </c>
      <c r="L253" s="198" t="str">
        <f>IF('DADOS e Estimativa_old'!L126&gt;0,IF(AND('DADOS e Estimativa_old'!$Z126&lt;='DADOS e Estimativa_old'!L126,'DADOS e Estimativa_old'!L126&lt;='DADOS e Estimativa_old'!$AA126),'DADOS e Estimativa_old'!L126,"excluído*"),"")</f>
        <v/>
      </c>
      <c r="M253" s="198" t="str">
        <f>IF('DADOS e Estimativa_old'!M126&gt;0,IF(AND('DADOS e Estimativa_old'!$Z126&lt;='DADOS e Estimativa_old'!M126,'DADOS e Estimativa_old'!M126&lt;='DADOS e Estimativa_old'!$AA126),'DADOS e Estimativa_old'!M126,"excluído*"),"")</f>
        <v/>
      </c>
      <c r="N253" s="198" t="str">
        <f>IF('DADOS e Estimativa_old'!N126&gt;0,IF(AND('DADOS e Estimativa_old'!$Z126&lt;='DADOS e Estimativa_old'!N126,'DADOS e Estimativa_old'!N126&lt;='DADOS e Estimativa_old'!$AA126),'DADOS e Estimativa_old'!N126,"excluído*"),"")</f>
        <v/>
      </c>
      <c r="O253" s="198" t="str">
        <f>IF('DADOS e Estimativa_old'!O126&gt;0,IF(AND('DADOS e Estimativa_old'!$Z126&lt;='DADOS e Estimativa_old'!O126,'DADOS e Estimativa_old'!O126&lt;='DADOS e Estimativa_old'!$AA126),'DADOS e Estimativa_old'!O126,"excluído*"),"")</f>
        <v/>
      </c>
      <c r="P253" s="198" t="str">
        <f>IF('DADOS e Estimativa_old'!P126&gt;0,IF(AND('DADOS e Estimativa_old'!$Z126&lt;='DADOS e Estimativa_old'!P126,'DADOS e Estimativa_old'!P126&lt;='DADOS e Estimativa_old'!$AA126),'DADOS e Estimativa_old'!P126,"excluído*"),"")</f>
        <v/>
      </c>
      <c r="Q253" s="198" t="str">
        <f>IF('DADOS e Estimativa_old'!Q126&gt;0,IF(AND('DADOS e Estimativa_old'!$Z126&lt;='DADOS e Estimativa_old'!Q126,'DADOS e Estimativa_old'!Q126&lt;='DADOS e Estimativa_old'!$AA126),'DADOS e Estimativa_old'!Q126,"excluído*"),"")</f>
        <v/>
      </c>
      <c r="R253" s="198" t="str">
        <f>IF('DADOS e Estimativa_old'!R126&gt;0,IF(AND('DADOS e Estimativa_old'!$Z126&lt;='DADOS e Estimativa_old'!R126,'DADOS e Estimativa_old'!R126&lt;='DADOS e Estimativa_old'!$AA126),'DADOS e Estimativa_old'!R126,"excluído*"),"")</f>
        <v/>
      </c>
      <c r="S253" s="198" t="str">
        <f>IF('DADOS e Estimativa_old'!S126&gt;0,IF(AND('DADOS e Estimativa_old'!$Z126&lt;='DADOS e Estimativa_old'!S126,'DADOS e Estimativa_old'!S126&lt;='DADOS e Estimativa_old'!$AA126),'DADOS e Estimativa_old'!S126,"excluído*"),"")</f>
        <v/>
      </c>
      <c r="T253" s="198" t="str">
        <f>IF('DADOS e Estimativa_old'!T126&gt;0,IF(AND('DADOS e Estimativa_old'!$Z126&lt;='DADOS e Estimativa_old'!T126,'DADOS e Estimativa_old'!T126&lt;='DADOS e Estimativa_old'!$AA126),'DADOS e Estimativa_old'!T126,"excluído*"),"")</f>
        <v/>
      </c>
      <c r="U253" s="198" t="str">
        <f>IF('DADOS e Estimativa_old'!U126&gt;0,IF(AND('DADOS e Estimativa_old'!$Z126&lt;='DADOS e Estimativa_old'!U126,'DADOS e Estimativa_old'!U126&lt;='DADOS e Estimativa_old'!$AA126),'DADOS e Estimativa_old'!U126,"excluído*"),"")</f>
        <v/>
      </c>
      <c r="V253" s="198" t="str">
        <f>IF('DADOS e Estimativa_old'!V126&gt;0,IF(AND('DADOS e Estimativa_old'!$Z126&lt;='DADOS e Estimativa_old'!V126,'DADOS e Estimativa_old'!V126&lt;='DADOS e Estimativa_old'!$AA126),'DADOS e Estimativa_old'!V126,"excluído*"),"")</f>
        <v/>
      </c>
      <c r="W253" s="199" t="str">
        <f>IF('DADOS e Estimativa_old'!W126&gt;0,IF(AND('DADOS e Estimativa_old'!$Z126&lt;='DADOS e Estimativa_old'!W126,'DADOS e Estimativa_old'!W126&lt;='DADOS e Estimativa_old'!$AA126),'DADOS e Estimativa_old'!W126,"excluído*"),"")</f>
        <v/>
      </c>
      <c r="X253" s="177">
        <f t="shared" si="55"/>
        <v>2125.29</v>
      </c>
      <c r="Y253" s="167"/>
      <c r="Z253" s="210">
        <f t="shared" si="56"/>
        <v>4250.58</v>
      </c>
      <c r="AA253" s="142"/>
      <c r="AB253" s="169">
        <v>2155.47</v>
      </c>
      <c r="AC253" s="54">
        <f t="shared" si="57"/>
        <v>-0.01400158666</v>
      </c>
      <c r="AD253" s="170">
        <v>8.0</v>
      </c>
    </row>
    <row r="254">
      <c r="A254" s="189" t="str">
        <f>IF('DADOS e Estimativa_old'!A127="","",'DADOS e Estimativa_old'!A127)</f>
        <v>8-113</v>
      </c>
      <c r="B254" s="190" t="str">
        <f>IF('DADOS e Estimativa_old'!B127="","",'DADOS e Estimativa_old'!B127)</f>
        <v>Slipt-Cassete  33.000 a 36.000 BTU's</v>
      </c>
      <c r="C254" s="191">
        <f>IF('DADOS e Estimativa_old'!C127="","",'DADOS e Estimativa_old'!C127)</f>
        <v>2</v>
      </c>
      <c r="D254" s="191" t="str">
        <f>IF('DADOS e Estimativa_old'!D127="","",'DADOS e Estimativa_old'!D127)</f>
        <v>unid.</v>
      </c>
      <c r="E254" s="192">
        <f>IF('DADOS e Estimativa_old'!E127&gt;0,IF(AND('DADOS e Estimativa_old'!$Z127&lt;='DADOS e Estimativa_old'!E127,'DADOS e Estimativa_old'!E127&lt;='DADOS e Estimativa_old'!$AA127),'DADOS e Estimativa_old'!E127,"excluído*"),"")</f>
        <v>9879.05</v>
      </c>
      <c r="F254" s="192" t="str">
        <f>IF('DADOS e Estimativa_old'!F127&gt;0,IF(AND('DADOS e Estimativa_old'!$Z127&lt;='DADOS e Estimativa_old'!F127,'DADOS e Estimativa_old'!F127&lt;='DADOS e Estimativa_old'!$AA127),'DADOS e Estimativa_old'!F127,"excluído*"),"")</f>
        <v>excluído*</v>
      </c>
      <c r="G254" s="192">
        <f>IF('DADOS e Estimativa_old'!G127&gt;0,IF(AND('DADOS e Estimativa_old'!$Z127&lt;='DADOS e Estimativa_old'!G127,'DADOS e Estimativa_old'!G127&lt;='DADOS e Estimativa_old'!$AA127),'DADOS e Estimativa_old'!G127,"excluído*"),"")</f>
        <v>9950</v>
      </c>
      <c r="H254" s="192">
        <f>IF('DADOS e Estimativa_old'!H127&gt;0,IF(AND('DADOS e Estimativa_old'!$Z127&lt;='DADOS e Estimativa_old'!H127,'DADOS e Estimativa_old'!H127&lt;='DADOS e Estimativa_old'!$AA127),'DADOS e Estimativa_old'!H127,"excluído*"),"")</f>
        <v>10299</v>
      </c>
      <c r="I254" s="192" t="str">
        <f>IF('DADOS e Estimativa_old'!I127&gt;0,IF(AND('DADOS e Estimativa_old'!$Z127&lt;='DADOS e Estimativa_old'!I127,'DADOS e Estimativa_old'!I127&lt;='DADOS e Estimativa_old'!$AA127),'DADOS e Estimativa_old'!I127,"excluído*"),"")</f>
        <v/>
      </c>
      <c r="J254" s="192">
        <f>IF('DADOS e Estimativa_old'!J127&gt;0,IF(AND('DADOS e Estimativa_old'!$Z127&lt;='DADOS e Estimativa_old'!J127,'DADOS e Estimativa_old'!J127&lt;='DADOS e Estimativa_old'!$AA127),'DADOS e Estimativa_old'!J127,"excluído*"),"")</f>
        <v>8688</v>
      </c>
      <c r="K254" s="192">
        <f>IF('DADOS e Estimativa_old'!K127&gt;0,IF(AND('DADOS e Estimativa_old'!$Z127&lt;='DADOS e Estimativa_old'!K127,'DADOS e Estimativa_old'!K127&lt;='DADOS e Estimativa_old'!$AA127),'DADOS e Estimativa_old'!K127,"excluído*"),"")</f>
        <v>9780</v>
      </c>
      <c r="L254" s="192" t="str">
        <f>IF('DADOS e Estimativa_old'!L127&gt;0,IF(AND('DADOS e Estimativa_old'!$Z127&lt;='DADOS e Estimativa_old'!L127,'DADOS e Estimativa_old'!L127&lt;='DADOS e Estimativa_old'!$AA127),'DADOS e Estimativa_old'!L127,"excluído*"),"")</f>
        <v/>
      </c>
      <c r="M254" s="192" t="str">
        <f>IF('DADOS e Estimativa_old'!M127&gt;0,IF(AND('DADOS e Estimativa_old'!$Z127&lt;='DADOS e Estimativa_old'!M127,'DADOS e Estimativa_old'!M127&lt;='DADOS e Estimativa_old'!$AA127),'DADOS e Estimativa_old'!M127,"excluído*"),"")</f>
        <v/>
      </c>
      <c r="N254" s="192" t="str">
        <f>IF('DADOS e Estimativa_old'!N127&gt;0,IF(AND('DADOS e Estimativa_old'!$Z127&lt;='DADOS e Estimativa_old'!N127,'DADOS e Estimativa_old'!N127&lt;='DADOS e Estimativa_old'!$AA127),'DADOS e Estimativa_old'!N127,"excluído*"),"")</f>
        <v/>
      </c>
      <c r="O254" s="192" t="str">
        <f>IF('DADOS e Estimativa_old'!O127&gt;0,IF(AND('DADOS e Estimativa_old'!$Z127&lt;='DADOS e Estimativa_old'!O127,'DADOS e Estimativa_old'!O127&lt;='DADOS e Estimativa_old'!$AA127),'DADOS e Estimativa_old'!O127,"excluído*"),"")</f>
        <v/>
      </c>
      <c r="P254" s="192" t="str">
        <f>IF('DADOS e Estimativa_old'!P127&gt;0,IF(AND('DADOS e Estimativa_old'!$Z127&lt;='DADOS e Estimativa_old'!P127,'DADOS e Estimativa_old'!P127&lt;='DADOS e Estimativa_old'!$AA127),'DADOS e Estimativa_old'!P127,"excluído*"),"")</f>
        <v/>
      </c>
      <c r="Q254" s="192" t="str">
        <f>IF('DADOS e Estimativa_old'!Q127&gt;0,IF(AND('DADOS e Estimativa_old'!$Z127&lt;='DADOS e Estimativa_old'!Q127,'DADOS e Estimativa_old'!Q127&lt;='DADOS e Estimativa_old'!$AA127),'DADOS e Estimativa_old'!Q127,"excluído*"),"")</f>
        <v/>
      </c>
      <c r="R254" s="192" t="str">
        <f>IF('DADOS e Estimativa_old'!R127&gt;0,IF(AND('DADOS e Estimativa_old'!$Z127&lt;='DADOS e Estimativa_old'!R127,'DADOS e Estimativa_old'!R127&lt;='DADOS e Estimativa_old'!$AA127),'DADOS e Estimativa_old'!R127,"excluído*"),"")</f>
        <v/>
      </c>
      <c r="S254" s="192" t="str">
        <f>IF('DADOS e Estimativa_old'!S127&gt;0,IF(AND('DADOS e Estimativa_old'!$Z127&lt;='DADOS e Estimativa_old'!S127,'DADOS e Estimativa_old'!S127&lt;='DADOS e Estimativa_old'!$AA127),'DADOS e Estimativa_old'!S127,"excluído*"),"")</f>
        <v/>
      </c>
      <c r="T254" s="192" t="str">
        <f>IF('DADOS e Estimativa_old'!T127&gt;0,IF(AND('DADOS e Estimativa_old'!$Z127&lt;='DADOS e Estimativa_old'!T127,'DADOS e Estimativa_old'!T127&lt;='DADOS e Estimativa_old'!$AA127),'DADOS e Estimativa_old'!T127,"excluído*"),"")</f>
        <v/>
      </c>
      <c r="U254" s="192" t="str">
        <f>IF('DADOS e Estimativa_old'!U127&gt;0,IF(AND('DADOS e Estimativa_old'!$Z127&lt;='DADOS e Estimativa_old'!U127,'DADOS e Estimativa_old'!U127&lt;='DADOS e Estimativa_old'!$AA127),'DADOS e Estimativa_old'!U127,"excluído*"),"")</f>
        <v/>
      </c>
      <c r="V254" s="192" t="str">
        <f>IF('DADOS e Estimativa_old'!V127&gt;0,IF(AND('DADOS e Estimativa_old'!$Z127&lt;='DADOS e Estimativa_old'!V127,'DADOS e Estimativa_old'!V127&lt;='DADOS e Estimativa_old'!$AA127),'DADOS e Estimativa_old'!V127,"excluído*"),"")</f>
        <v/>
      </c>
      <c r="W254" s="193" t="str">
        <f>IF('DADOS e Estimativa_old'!W127&gt;0,IF(AND('DADOS e Estimativa_old'!$Z127&lt;='DADOS e Estimativa_old'!W127,'DADOS e Estimativa_old'!W127&lt;='DADOS e Estimativa_old'!$AA127),'DADOS e Estimativa_old'!W127,"excluído*"),"")</f>
        <v/>
      </c>
      <c r="X254" s="166">
        <f t="shared" si="55"/>
        <v>9719.21</v>
      </c>
      <c r="Y254" s="167"/>
      <c r="Z254" s="209">
        <f t="shared" si="56"/>
        <v>19438.42</v>
      </c>
      <c r="AA254" s="167"/>
      <c r="AB254" s="169">
        <v>10100.46</v>
      </c>
      <c r="AC254" s="54">
        <f t="shared" si="57"/>
        <v>-0.03774580564</v>
      </c>
      <c r="AD254" s="170">
        <v>8.0</v>
      </c>
    </row>
    <row r="255">
      <c r="A255" s="201" t="str">
        <f>IF('DADOS e Estimativa_old'!A128="","",'DADOS e Estimativa_old'!A128)</f>
        <v>8-114</v>
      </c>
      <c r="B255" s="202" t="str">
        <f>IF('DADOS e Estimativa_old'!B128="","",'DADOS e Estimativa_old'!B128)</f>
        <v>Instalação item 113</v>
      </c>
      <c r="C255" s="203">
        <f>IF('DADOS e Estimativa_old'!C128="","",'DADOS e Estimativa_old'!C128)</f>
        <v>2</v>
      </c>
      <c r="D255" s="203" t="str">
        <f>IF('DADOS e Estimativa_old'!D128="","",'DADOS e Estimativa_old'!D128)</f>
        <v>unid.</v>
      </c>
      <c r="E255" s="204">
        <f>IF('DADOS e Estimativa_old'!E128&gt;0,IF(AND('DADOS e Estimativa_old'!$Z128&lt;='DADOS e Estimativa_old'!E128,'DADOS e Estimativa_old'!E128&lt;='DADOS e Estimativa_old'!$AA128),'DADOS e Estimativa_old'!E128,"excluído*"),"")</f>
        <v>2934.57</v>
      </c>
      <c r="F255" s="204" t="str">
        <f>IF('DADOS e Estimativa_old'!F128&gt;0,IF(AND('DADOS e Estimativa_old'!$Z128&lt;='DADOS e Estimativa_old'!F128,'DADOS e Estimativa_old'!F128&lt;='DADOS e Estimativa_old'!$AA128),'DADOS e Estimativa_old'!F128,"excluído*"),"")</f>
        <v>excluído*</v>
      </c>
      <c r="G255" s="204" t="str">
        <f>IF('DADOS e Estimativa_old'!G128&gt;0,IF(AND('DADOS e Estimativa_old'!$Z128&lt;='DADOS e Estimativa_old'!G128,'DADOS e Estimativa_old'!G128&lt;='DADOS e Estimativa_old'!$AA128),'DADOS e Estimativa_old'!G128,"excluído*"),"")</f>
        <v/>
      </c>
      <c r="H255" s="204" t="str">
        <f>IF('DADOS e Estimativa_old'!H128&gt;0,IF(AND('DADOS e Estimativa_old'!$Z128&lt;='DADOS e Estimativa_old'!H128,'DADOS e Estimativa_old'!H128&lt;='DADOS e Estimativa_old'!$AA128),'DADOS e Estimativa_old'!H128,"excluído*"),"")</f>
        <v/>
      </c>
      <c r="I255" s="204">
        <f>IF('DADOS e Estimativa_old'!I128&gt;0,IF(AND('DADOS e Estimativa_old'!$Z128&lt;='DADOS e Estimativa_old'!I128,'DADOS e Estimativa_old'!I128&lt;='DADOS e Estimativa_old'!$AA128),'DADOS e Estimativa_old'!I128,"excluído*"),"")</f>
        <v>1579</v>
      </c>
      <c r="J255" s="204" t="str">
        <f>IF('DADOS e Estimativa_old'!J128&gt;0,IF(AND('DADOS e Estimativa_old'!$Z128&lt;='DADOS e Estimativa_old'!J128,'DADOS e Estimativa_old'!J128&lt;='DADOS e Estimativa_old'!$AA128),'DADOS e Estimativa_old'!J128,"excluído*"),"")</f>
        <v/>
      </c>
      <c r="K255" s="204" t="str">
        <f>IF('DADOS e Estimativa_old'!K128&gt;0,IF(AND('DADOS e Estimativa_old'!$Z128&lt;='DADOS e Estimativa_old'!K128,'DADOS e Estimativa_old'!K128&lt;='DADOS e Estimativa_old'!$AA128),'DADOS e Estimativa_old'!K128,"excluído*"),"")</f>
        <v/>
      </c>
      <c r="L255" s="204" t="str">
        <f>IF('DADOS e Estimativa_old'!L128&gt;0,IF(AND('DADOS e Estimativa_old'!$Z128&lt;='DADOS e Estimativa_old'!L128,'DADOS e Estimativa_old'!L128&lt;='DADOS e Estimativa_old'!$AA128),'DADOS e Estimativa_old'!L128,"excluído*"),"")</f>
        <v/>
      </c>
      <c r="M255" s="204" t="str">
        <f>IF('DADOS e Estimativa_old'!M128&gt;0,IF(AND('DADOS e Estimativa_old'!$Z128&lt;='DADOS e Estimativa_old'!M128,'DADOS e Estimativa_old'!M128&lt;='DADOS e Estimativa_old'!$AA128),'DADOS e Estimativa_old'!M128,"excluído*"),"")</f>
        <v/>
      </c>
      <c r="N255" s="204" t="str">
        <f>IF('DADOS e Estimativa_old'!N128&gt;0,IF(AND('DADOS e Estimativa_old'!$Z128&lt;='DADOS e Estimativa_old'!N128,'DADOS e Estimativa_old'!N128&lt;='DADOS e Estimativa_old'!$AA128),'DADOS e Estimativa_old'!N128,"excluído*"),"")</f>
        <v/>
      </c>
      <c r="O255" s="204" t="str">
        <f>IF('DADOS e Estimativa_old'!O128&gt;0,IF(AND('DADOS e Estimativa_old'!$Z128&lt;='DADOS e Estimativa_old'!O128,'DADOS e Estimativa_old'!O128&lt;='DADOS e Estimativa_old'!$AA128),'DADOS e Estimativa_old'!O128,"excluído*"),"")</f>
        <v/>
      </c>
      <c r="P255" s="204" t="str">
        <f>IF('DADOS e Estimativa_old'!P128&gt;0,IF(AND('DADOS e Estimativa_old'!$Z128&lt;='DADOS e Estimativa_old'!P128,'DADOS e Estimativa_old'!P128&lt;='DADOS e Estimativa_old'!$AA128),'DADOS e Estimativa_old'!P128,"excluído*"),"")</f>
        <v/>
      </c>
      <c r="Q255" s="204" t="str">
        <f>IF('DADOS e Estimativa_old'!Q128&gt;0,IF(AND('DADOS e Estimativa_old'!$Z128&lt;='DADOS e Estimativa_old'!Q128,'DADOS e Estimativa_old'!Q128&lt;='DADOS e Estimativa_old'!$AA128),'DADOS e Estimativa_old'!Q128,"excluído*"),"")</f>
        <v/>
      </c>
      <c r="R255" s="204" t="str">
        <f>IF('DADOS e Estimativa_old'!R128&gt;0,IF(AND('DADOS e Estimativa_old'!$Z128&lt;='DADOS e Estimativa_old'!R128,'DADOS e Estimativa_old'!R128&lt;='DADOS e Estimativa_old'!$AA128),'DADOS e Estimativa_old'!R128,"excluído*"),"")</f>
        <v/>
      </c>
      <c r="S255" s="204" t="str">
        <f>IF('DADOS e Estimativa_old'!S128&gt;0,IF(AND('DADOS e Estimativa_old'!$Z128&lt;='DADOS e Estimativa_old'!S128,'DADOS e Estimativa_old'!S128&lt;='DADOS e Estimativa_old'!$AA128),'DADOS e Estimativa_old'!S128,"excluído*"),"")</f>
        <v/>
      </c>
      <c r="T255" s="204" t="str">
        <f>IF('DADOS e Estimativa_old'!T128&gt;0,IF(AND('DADOS e Estimativa_old'!$Z128&lt;='DADOS e Estimativa_old'!T128,'DADOS e Estimativa_old'!T128&lt;='DADOS e Estimativa_old'!$AA128),'DADOS e Estimativa_old'!T128,"excluído*"),"")</f>
        <v/>
      </c>
      <c r="U255" s="204" t="str">
        <f>IF('DADOS e Estimativa_old'!U128&gt;0,IF(AND('DADOS e Estimativa_old'!$Z128&lt;='DADOS e Estimativa_old'!U128,'DADOS e Estimativa_old'!U128&lt;='DADOS e Estimativa_old'!$AA128),'DADOS e Estimativa_old'!U128,"excluído*"),"")</f>
        <v/>
      </c>
      <c r="V255" s="204" t="str">
        <f>IF('DADOS e Estimativa_old'!V128&gt;0,IF(AND('DADOS e Estimativa_old'!$Z128&lt;='DADOS e Estimativa_old'!V128,'DADOS e Estimativa_old'!V128&lt;='DADOS e Estimativa_old'!$AA128),'DADOS e Estimativa_old'!V128,"excluído*"),"")</f>
        <v/>
      </c>
      <c r="W255" s="205" t="str">
        <f>IF('DADOS e Estimativa_old'!W128&gt;0,IF(AND('DADOS e Estimativa_old'!$Z128&lt;='DADOS e Estimativa_old'!W128,'DADOS e Estimativa_old'!W128&lt;='DADOS e Estimativa_old'!$AA128),'DADOS e Estimativa_old'!W128,"excluído*"),"")</f>
        <v/>
      </c>
      <c r="X255" s="212">
        <f t="shared" si="55"/>
        <v>2256.79</v>
      </c>
      <c r="Y255" s="213"/>
      <c r="Z255" s="206">
        <f t="shared" si="56"/>
        <v>4513.58</v>
      </c>
      <c r="AA255" s="207"/>
      <c r="AB255" s="169">
        <v>3045.87</v>
      </c>
      <c r="AC255" s="54">
        <f t="shared" si="57"/>
        <v>-0.2590655543</v>
      </c>
      <c r="AD255" s="170">
        <v>8.0</v>
      </c>
    </row>
    <row r="256" ht="14.25" customHeight="1">
      <c r="A256" s="221"/>
      <c r="B256" s="221"/>
      <c r="C256" s="222"/>
      <c r="D256" s="222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3"/>
      <c r="Y256" s="224"/>
      <c r="Z256" s="221"/>
      <c r="AA256" s="221"/>
      <c r="AC256" s="70"/>
    </row>
    <row r="257" ht="19.5" customHeight="1">
      <c r="A257" s="225" t="s">
        <v>222</v>
      </c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7"/>
      <c r="Y257" s="227"/>
      <c r="Z257" s="228">
        <f>SUM(Z135:Z255)</f>
        <v>1819995.3</v>
      </c>
      <c r="AA257" s="229"/>
      <c r="AB257" s="230">
        <f>SUMPRODUCT(C135:C255,AB135:AB255)</f>
        <v>1919794.93</v>
      </c>
      <c r="AC257" s="70"/>
    </row>
    <row r="258" ht="13.5" customHeight="1">
      <c r="A258" s="214"/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5"/>
      <c r="Y258" s="214"/>
      <c r="Z258" s="214"/>
      <c r="AC258" s="70"/>
    </row>
    <row r="259" ht="12.75" customHeight="1">
      <c r="A259" s="214" t="s">
        <v>223</v>
      </c>
      <c r="X259" s="216"/>
      <c r="AC259" s="70"/>
    </row>
    <row r="260" ht="12.75" customHeight="1">
      <c r="A260" s="217" t="s">
        <v>224</v>
      </c>
      <c r="B260" s="55"/>
      <c r="X260" s="216"/>
    </row>
    <row r="261" ht="12.75" customHeight="1">
      <c r="C261" s="216"/>
      <c r="D261" s="216"/>
    </row>
    <row r="262" ht="12.75" customHeight="1">
      <c r="C262" s="216"/>
      <c r="D262" s="216"/>
    </row>
    <row r="263" ht="12.75" customHeight="1">
      <c r="C263" s="216"/>
      <c r="D263" s="216"/>
    </row>
    <row r="264" ht="12.75" customHeight="1">
      <c r="C264" s="216"/>
      <c r="D264" s="216"/>
    </row>
    <row r="265" ht="12.75" customHeight="1">
      <c r="C265" s="216"/>
      <c r="D265" s="216"/>
    </row>
    <row r="266" ht="12.75" customHeight="1">
      <c r="C266" s="216"/>
      <c r="D266" s="216"/>
    </row>
    <row r="267" ht="12.75" customHeight="1">
      <c r="C267" s="216"/>
      <c r="D267" s="216"/>
    </row>
    <row r="268" ht="12.75" customHeight="1">
      <c r="C268" s="216"/>
      <c r="D268" s="216"/>
    </row>
    <row r="269" ht="12.75" customHeight="1">
      <c r="C269" s="216"/>
      <c r="D269" s="216"/>
    </row>
    <row r="270" ht="12.75" customHeight="1">
      <c r="C270" s="216"/>
      <c r="D270" s="216"/>
    </row>
    <row r="271" ht="12.75" customHeight="1">
      <c r="C271" s="216"/>
      <c r="D271" s="216"/>
    </row>
    <row r="272" ht="12.75" customHeight="1">
      <c r="C272" s="216"/>
      <c r="D272" s="216"/>
    </row>
    <row r="273" ht="12.75" customHeight="1">
      <c r="C273" s="216"/>
      <c r="D273" s="216"/>
    </row>
    <row r="274" ht="12.75" customHeight="1">
      <c r="C274" s="216"/>
      <c r="D274" s="216"/>
    </row>
    <row r="275" ht="12.75" customHeight="1">
      <c r="C275" s="216"/>
      <c r="D275" s="216"/>
    </row>
    <row r="276" ht="12.75" customHeight="1">
      <c r="C276" s="216"/>
      <c r="D276" s="216"/>
    </row>
    <row r="277" ht="12.75" customHeight="1">
      <c r="C277" s="216"/>
      <c r="D277" s="216"/>
    </row>
    <row r="278" ht="12.75" customHeight="1">
      <c r="C278" s="216"/>
      <c r="D278" s="216"/>
    </row>
    <row r="279" ht="12.75" customHeight="1">
      <c r="C279" s="216"/>
      <c r="D279" s="216"/>
    </row>
    <row r="280" ht="12.75" customHeight="1">
      <c r="C280" s="216"/>
      <c r="D280" s="216"/>
    </row>
    <row r="281" ht="12.75" customHeight="1">
      <c r="C281" s="216"/>
      <c r="D281" s="216"/>
    </row>
    <row r="282" ht="12.75" customHeight="1">
      <c r="C282" s="216"/>
      <c r="D282" s="216"/>
    </row>
    <row r="283" ht="12.75" customHeight="1">
      <c r="C283" s="216"/>
      <c r="D283" s="216"/>
    </row>
    <row r="284" ht="12.75" customHeight="1">
      <c r="C284" s="216"/>
      <c r="D284" s="216"/>
    </row>
    <row r="285" ht="12.75" customHeight="1">
      <c r="C285" s="216"/>
      <c r="D285" s="216"/>
    </row>
    <row r="286" ht="12.75" customHeight="1">
      <c r="C286" s="216"/>
      <c r="D286" s="216"/>
    </row>
    <row r="287" ht="12.75" customHeight="1">
      <c r="C287" s="216"/>
      <c r="D287" s="216"/>
    </row>
    <row r="288" ht="12.75" customHeight="1">
      <c r="C288" s="216"/>
      <c r="D288" s="216"/>
    </row>
    <row r="289" ht="12.75" customHeight="1">
      <c r="C289" s="216"/>
      <c r="D289" s="216"/>
    </row>
    <row r="290" ht="12.75" customHeight="1">
      <c r="C290" s="216"/>
      <c r="D290" s="216"/>
    </row>
    <row r="291" ht="12.75" customHeight="1">
      <c r="C291" s="216"/>
      <c r="D291" s="216"/>
    </row>
    <row r="292" ht="12.75" customHeight="1">
      <c r="C292" s="216"/>
      <c r="D292" s="216"/>
    </row>
    <row r="293" ht="12.75" customHeight="1">
      <c r="C293" s="216"/>
      <c r="D293" s="216"/>
    </row>
    <row r="294" ht="12.75" customHeight="1">
      <c r="C294" s="216"/>
      <c r="D294" s="216"/>
    </row>
    <row r="295" ht="12.75" customHeight="1">
      <c r="C295" s="216"/>
      <c r="D295" s="216"/>
    </row>
    <row r="296" ht="12.75" customHeight="1">
      <c r="C296" s="216"/>
      <c r="D296" s="216"/>
    </row>
    <row r="297" ht="12.75" customHeight="1">
      <c r="C297" s="216"/>
      <c r="D297" s="216"/>
    </row>
    <row r="298" ht="12.75" customHeight="1">
      <c r="C298" s="216"/>
      <c r="D298" s="216"/>
    </row>
    <row r="299" ht="12.75" customHeight="1">
      <c r="C299" s="216"/>
      <c r="D299" s="216"/>
    </row>
    <row r="300" ht="12.75" customHeight="1">
      <c r="C300" s="216"/>
      <c r="D300" s="216"/>
    </row>
    <row r="301" ht="12.75" customHeight="1">
      <c r="C301" s="216"/>
      <c r="D301" s="216"/>
    </row>
    <row r="302" ht="12.75" customHeight="1">
      <c r="C302" s="216"/>
      <c r="D302" s="216"/>
    </row>
    <row r="303" ht="12.75" customHeight="1">
      <c r="C303" s="216"/>
      <c r="D303" s="216"/>
    </row>
    <row r="304" ht="12.75" customHeight="1">
      <c r="C304" s="216"/>
      <c r="D304" s="216"/>
    </row>
    <row r="305" ht="12.75" customHeight="1">
      <c r="C305" s="216"/>
      <c r="D305" s="216"/>
    </row>
    <row r="306" ht="12.75" customHeight="1">
      <c r="C306" s="216"/>
      <c r="D306" s="216"/>
    </row>
    <row r="307" ht="12.75" customHeight="1">
      <c r="C307" s="216"/>
      <c r="D307" s="216"/>
    </row>
    <row r="308" ht="12.75" customHeight="1">
      <c r="C308" s="216"/>
      <c r="D308" s="216"/>
    </row>
    <row r="309" ht="12.75" customHeight="1">
      <c r="C309" s="216"/>
      <c r="D309" s="216"/>
    </row>
    <row r="310" ht="12.75" customHeight="1">
      <c r="C310" s="216"/>
      <c r="D310" s="216"/>
    </row>
    <row r="311" ht="12.75" customHeight="1">
      <c r="C311" s="216"/>
      <c r="D311" s="216"/>
    </row>
    <row r="312" ht="12.75" customHeight="1">
      <c r="C312" s="216"/>
      <c r="D312" s="216"/>
    </row>
    <row r="313" ht="12.75" customHeight="1">
      <c r="C313" s="216"/>
      <c r="D313" s="216"/>
    </row>
    <row r="314" ht="12.75" customHeight="1">
      <c r="C314" s="216"/>
      <c r="D314" s="216"/>
    </row>
    <row r="315" ht="12.75" customHeight="1">
      <c r="C315" s="216"/>
      <c r="D315" s="216"/>
    </row>
    <row r="316" ht="12.75" customHeight="1">
      <c r="C316" s="216"/>
      <c r="D316" s="216"/>
    </row>
    <row r="317" ht="12.75" customHeight="1">
      <c r="C317" s="216"/>
      <c r="D317" s="216"/>
    </row>
    <row r="318" ht="12.75" customHeight="1">
      <c r="C318" s="216"/>
      <c r="D318" s="216"/>
    </row>
    <row r="319" ht="12.75" customHeight="1">
      <c r="C319" s="216"/>
      <c r="D319" s="216"/>
    </row>
    <row r="320" ht="12.75" customHeight="1">
      <c r="C320" s="216"/>
      <c r="D320" s="216"/>
    </row>
    <row r="321" ht="12.75" customHeight="1">
      <c r="C321" s="216"/>
      <c r="D321" s="216"/>
    </row>
    <row r="322" ht="12.75" customHeight="1">
      <c r="C322" s="216"/>
      <c r="D322" s="216"/>
    </row>
    <row r="323" ht="12.75" customHeight="1">
      <c r="C323" s="216"/>
      <c r="D323" s="216"/>
    </row>
    <row r="324" ht="12.75" customHeight="1">
      <c r="C324" s="216"/>
      <c r="D324" s="216"/>
    </row>
    <row r="325" ht="12.75" customHeight="1">
      <c r="C325" s="216"/>
      <c r="D325" s="216"/>
    </row>
    <row r="326" ht="12.75" customHeight="1">
      <c r="C326" s="216"/>
      <c r="D326" s="216"/>
    </row>
    <row r="327" ht="12.75" customHeight="1">
      <c r="C327" s="216"/>
      <c r="D327" s="216"/>
    </row>
    <row r="328" ht="12.75" customHeight="1">
      <c r="C328" s="216"/>
      <c r="D328" s="216"/>
    </row>
    <row r="329" ht="12.75" customHeight="1">
      <c r="C329" s="216"/>
      <c r="D329" s="216"/>
    </row>
    <row r="330" ht="12.75" customHeight="1">
      <c r="C330" s="216"/>
      <c r="D330" s="216"/>
    </row>
    <row r="331" ht="12.75" customHeight="1">
      <c r="C331" s="216"/>
      <c r="D331" s="216"/>
    </row>
    <row r="332" ht="12.75" customHeight="1">
      <c r="C332" s="216"/>
      <c r="D332" s="216"/>
    </row>
    <row r="333" ht="12.75" customHeight="1">
      <c r="C333" s="216"/>
      <c r="D333" s="216"/>
    </row>
    <row r="334" ht="12.75" customHeight="1">
      <c r="C334" s="216"/>
      <c r="D334" s="216"/>
    </row>
    <row r="335" ht="12.75" customHeight="1">
      <c r="C335" s="216"/>
      <c r="D335" s="216"/>
    </row>
    <row r="336" ht="12.75" customHeight="1">
      <c r="C336" s="216"/>
      <c r="D336" s="216"/>
    </row>
    <row r="337" ht="12.75" customHeight="1">
      <c r="C337" s="216"/>
      <c r="D337" s="216"/>
    </row>
    <row r="338" ht="12.75" customHeight="1">
      <c r="C338" s="216"/>
      <c r="D338" s="216"/>
    </row>
    <row r="339" ht="12.75" customHeight="1">
      <c r="C339" s="216"/>
      <c r="D339" s="216"/>
    </row>
    <row r="340" ht="12.75" customHeight="1">
      <c r="C340" s="216"/>
      <c r="D340" s="216"/>
    </row>
    <row r="341" ht="12.75" customHeight="1">
      <c r="C341" s="216"/>
      <c r="D341" s="216"/>
    </row>
    <row r="342" ht="12.75" customHeight="1">
      <c r="C342" s="216"/>
      <c r="D342" s="216"/>
    </row>
    <row r="343" ht="12.75" customHeight="1">
      <c r="C343" s="216"/>
      <c r="D343" s="216"/>
    </row>
    <row r="344" ht="12.75" customHeight="1">
      <c r="C344" s="216"/>
      <c r="D344" s="216"/>
    </row>
    <row r="345" ht="12.75" customHeight="1">
      <c r="C345" s="216"/>
      <c r="D345" s="216"/>
    </row>
    <row r="346" ht="12.75" customHeight="1">
      <c r="C346" s="216"/>
      <c r="D346" s="216"/>
    </row>
    <row r="347" ht="12.75" customHeight="1">
      <c r="C347" s="216"/>
      <c r="D347" s="216"/>
    </row>
    <row r="348" ht="12.75" customHeight="1">
      <c r="C348" s="216"/>
      <c r="D348" s="216"/>
    </row>
    <row r="349" ht="12.75" customHeight="1">
      <c r="C349" s="216"/>
      <c r="D349" s="216"/>
    </row>
    <row r="350" ht="12.75" customHeight="1">
      <c r="C350" s="216"/>
      <c r="D350" s="216"/>
    </row>
    <row r="351" ht="12.75" customHeight="1">
      <c r="C351" s="216"/>
      <c r="D351" s="216"/>
    </row>
    <row r="352" ht="12.75" customHeight="1">
      <c r="C352" s="216"/>
      <c r="D352" s="216"/>
    </row>
    <row r="353" ht="12.75" customHeight="1">
      <c r="C353" s="216"/>
      <c r="D353" s="216"/>
    </row>
    <row r="354" ht="12.75" customHeight="1">
      <c r="C354" s="216"/>
      <c r="D354" s="216"/>
    </row>
    <row r="355" ht="12.75" customHeight="1">
      <c r="C355" s="216"/>
      <c r="D355" s="216"/>
    </row>
    <row r="356" ht="12.75" customHeight="1">
      <c r="C356" s="216"/>
      <c r="D356" s="216"/>
    </row>
    <row r="357" ht="12.75" customHeight="1">
      <c r="C357" s="216"/>
      <c r="D357" s="216"/>
    </row>
    <row r="358" ht="12.75" customHeight="1">
      <c r="C358" s="216"/>
      <c r="D358" s="216"/>
    </row>
    <row r="359" ht="12.75" customHeight="1">
      <c r="C359" s="216"/>
      <c r="D359" s="216"/>
    </row>
    <row r="360" ht="12.75" customHeight="1">
      <c r="C360" s="216"/>
      <c r="D360" s="216"/>
    </row>
    <row r="361" ht="12.75" customHeight="1">
      <c r="C361" s="216"/>
      <c r="D361" s="216"/>
    </row>
    <row r="362" ht="12.75" customHeight="1">
      <c r="C362" s="216"/>
      <c r="D362" s="216"/>
    </row>
    <row r="363" ht="12.75" customHeight="1">
      <c r="C363" s="216"/>
      <c r="D363" s="216"/>
    </row>
    <row r="364" ht="12.75" customHeight="1">
      <c r="C364" s="216"/>
      <c r="D364" s="216"/>
    </row>
    <row r="365" ht="12.75" customHeight="1">
      <c r="C365" s="216"/>
      <c r="D365" s="216"/>
    </row>
    <row r="366" ht="12.75" customHeight="1">
      <c r="C366" s="216"/>
      <c r="D366" s="216"/>
    </row>
    <row r="367" ht="12.75" customHeight="1">
      <c r="C367" s="216"/>
      <c r="D367" s="216"/>
    </row>
    <row r="368" ht="12.75" customHeight="1">
      <c r="C368" s="216"/>
      <c r="D368" s="216"/>
    </row>
    <row r="369" ht="12.75" customHeight="1">
      <c r="C369" s="216"/>
      <c r="D369" s="216"/>
    </row>
    <row r="370" ht="12.75" customHeight="1">
      <c r="C370" s="216"/>
      <c r="D370" s="216"/>
    </row>
    <row r="371" ht="12.75" customHeight="1">
      <c r="C371" s="216"/>
      <c r="D371" s="216"/>
    </row>
    <row r="372" ht="12.75" customHeight="1">
      <c r="C372" s="216"/>
      <c r="D372" s="216"/>
    </row>
    <row r="373" ht="12.75" customHeight="1">
      <c r="C373" s="216"/>
      <c r="D373" s="216"/>
    </row>
    <row r="374" ht="12.75" customHeight="1">
      <c r="C374" s="216"/>
      <c r="D374" s="216"/>
    </row>
    <row r="375" ht="12.75" customHeight="1">
      <c r="C375" s="216"/>
      <c r="D375" s="216"/>
    </row>
    <row r="376" ht="12.75" customHeight="1">
      <c r="C376" s="216"/>
      <c r="D376" s="216"/>
    </row>
    <row r="377" ht="12.75" customHeight="1">
      <c r="C377" s="216"/>
      <c r="D377" s="216"/>
    </row>
    <row r="378" ht="12.75" customHeight="1">
      <c r="C378" s="216"/>
      <c r="D378" s="216"/>
    </row>
    <row r="379" ht="12.75" customHeight="1">
      <c r="C379" s="216"/>
      <c r="D379" s="216"/>
    </row>
    <row r="380" ht="12.75" customHeight="1">
      <c r="C380" s="216"/>
      <c r="D380" s="216"/>
    </row>
    <row r="381" ht="12.75" customHeight="1">
      <c r="C381" s="216"/>
      <c r="D381" s="216"/>
    </row>
    <row r="382" ht="12.75" customHeight="1">
      <c r="C382" s="216"/>
      <c r="D382" s="216"/>
    </row>
    <row r="383" ht="12.75" customHeight="1">
      <c r="C383" s="216"/>
      <c r="D383" s="216"/>
    </row>
    <row r="384" ht="12.75" customHeight="1">
      <c r="C384" s="216"/>
      <c r="D384" s="216"/>
    </row>
    <row r="385" ht="12.75" customHeight="1">
      <c r="C385" s="216"/>
      <c r="D385" s="216"/>
    </row>
    <row r="386" ht="12.75" customHeight="1">
      <c r="C386" s="216"/>
      <c r="D386" s="216"/>
    </row>
    <row r="387" ht="12.75" customHeight="1">
      <c r="C387" s="216"/>
      <c r="D387" s="216"/>
    </row>
    <row r="388" ht="12.75" customHeight="1">
      <c r="C388" s="216"/>
      <c r="D388" s="216"/>
    </row>
    <row r="389" ht="12.75" customHeight="1">
      <c r="C389" s="216"/>
      <c r="D389" s="216"/>
    </row>
    <row r="390" ht="12.75" customHeight="1">
      <c r="C390" s="216"/>
      <c r="D390" s="216"/>
    </row>
    <row r="391" ht="12.75" customHeight="1">
      <c r="C391" s="216"/>
      <c r="D391" s="216"/>
    </row>
    <row r="392" ht="12.75" customHeight="1">
      <c r="C392" s="216"/>
      <c r="D392" s="216"/>
    </row>
    <row r="393" ht="12.75" customHeight="1">
      <c r="C393" s="216"/>
      <c r="D393" s="216"/>
    </row>
    <row r="394" ht="12.75" customHeight="1">
      <c r="C394" s="216"/>
      <c r="D394" s="216"/>
    </row>
    <row r="395" ht="12.75" customHeight="1">
      <c r="C395" s="216"/>
      <c r="D395" s="216"/>
    </row>
    <row r="396" ht="12.75" customHeight="1">
      <c r="C396" s="216"/>
      <c r="D396" s="216"/>
    </row>
    <row r="397" ht="12.75" customHeight="1">
      <c r="C397" s="216"/>
      <c r="D397" s="216"/>
    </row>
    <row r="398" ht="12.75" customHeight="1">
      <c r="C398" s="216"/>
      <c r="D398" s="216"/>
    </row>
    <row r="399" ht="12.75" customHeight="1">
      <c r="C399" s="216"/>
      <c r="D399" s="216"/>
    </row>
    <row r="400" ht="12.75" customHeight="1">
      <c r="C400" s="216"/>
      <c r="D400" s="216"/>
    </row>
    <row r="401" ht="12.75" customHeight="1">
      <c r="C401" s="216"/>
      <c r="D401" s="216"/>
    </row>
    <row r="402" ht="12.75" customHeight="1">
      <c r="C402" s="216"/>
      <c r="D402" s="216"/>
    </row>
    <row r="403" ht="12.75" customHeight="1">
      <c r="C403" s="216"/>
      <c r="D403" s="216"/>
    </row>
    <row r="404" ht="12.75" customHeight="1">
      <c r="C404" s="216"/>
      <c r="D404" s="216"/>
    </row>
    <row r="405" ht="12.75" customHeight="1">
      <c r="C405" s="216"/>
      <c r="D405" s="216"/>
    </row>
    <row r="406" ht="12.75" customHeight="1">
      <c r="C406" s="216"/>
      <c r="D406" s="216"/>
    </row>
    <row r="407" ht="12.75" customHeight="1">
      <c r="C407" s="216"/>
      <c r="D407" s="216"/>
    </row>
    <row r="408" ht="12.75" customHeight="1">
      <c r="C408" s="216"/>
      <c r="D408" s="216"/>
    </row>
    <row r="409" ht="12.75" customHeight="1">
      <c r="C409" s="216"/>
      <c r="D409" s="216"/>
    </row>
    <row r="410" ht="12.75" customHeight="1">
      <c r="C410" s="216"/>
      <c r="D410" s="216"/>
    </row>
    <row r="411" ht="12.75" customHeight="1">
      <c r="C411" s="216"/>
      <c r="D411" s="216"/>
    </row>
    <row r="412" ht="12.75" customHeight="1">
      <c r="C412" s="216"/>
      <c r="D412" s="216"/>
    </row>
    <row r="413" ht="12.75" customHeight="1">
      <c r="C413" s="216"/>
      <c r="D413" s="216"/>
    </row>
    <row r="414" ht="12.75" customHeight="1">
      <c r="C414" s="216"/>
      <c r="D414" s="216"/>
    </row>
    <row r="415" ht="12.75" customHeight="1">
      <c r="C415" s="216"/>
      <c r="D415" s="216"/>
    </row>
    <row r="416" ht="12.75" customHeight="1">
      <c r="C416" s="216"/>
      <c r="D416" s="216"/>
    </row>
    <row r="417" ht="12.75" customHeight="1">
      <c r="C417" s="216"/>
      <c r="D417" s="216"/>
    </row>
    <row r="418" ht="12.75" customHeight="1">
      <c r="C418" s="216"/>
      <c r="D418" s="216"/>
    </row>
    <row r="419" ht="12.75" customHeight="1">
      <c r="C419" s="216"/>
      <c r="D419" s="216"/>
    </row>
    <row r="420" ht="12.75" customHeight="1">
      <c r="C420" s="216"/>
      <c r="D420" s="216"/>
    </row>
    <row r="421" ht="12.75" customHeight="1">
      <c r="C421" s="216"/>
      <c r="D421" s="216"/>
    </row>
    <row r="422" ht="12.75" customHeight="1">
      <c r="C422" s="216"/>
      <c r="D422" s="216"/>
    </row>
    <row r="423" ht="12.75" customHeight="1">
      <c r="C423" s="216"/>
      <c r="D423" s="216"/>
    </row>
    <row r="424" ht="12.75" customHeight="1">
      <c r="C424" s="216"/>
      <c r="D424" s="216"/>
    </row>
    <row r="425" ht="12.75" customHeight="1">
      <c r="C425" s="216"/>
      <c r="D425" s="216"/>
    </row>
    <row r="426" ht="12.75" customHeight="1">
      <c r="C426" s="216"/>
      <c r="D426" s="216"/>
    </row>
    <row r="427" ht="12.75" customHeight="1">
      <c r="C427" s="216"/>
      <c r="D427" s="216"/>
    </row>
    <row r="428" ht="12.75" customHeight="1">
      <c r="C428" s="216"/>
      <c r="D428" s="216"/>
    </row>
    <row r="429" ht="12.75" customHeight="1">
      <c r="C429" s="216"/>
      <c r="D429" s="216"/>
    </row>
    <row r="430" ht="12.75" customHeight="1">
      <c r="C430" s="216"/>
      <c r="D430" s="216"/>
    </row>
    <row r="431" ht="12.75" customHeight="1">
      <c r="C431" s="216"/>
      <c r="D431" s="216"/>
    </row>
    <row r="432" ht="12.75" customHeight="1">
      <c r="C432" s="216"/>
      <c r="D432" s="216"/>
    </row>
    <row r="433" ht="12.75" customHeight="1">
      <c r="C433" s="216"/>
      <c r="D433" s="216"/>
    </row>
    <row r="434" ht="12.75" customHeight="1">
      <c r="C434" s="216"/>
      <c r="D434" s="216"/>
    </row>
    <row r="435" ht="12.75" customHeight="1">
      <c r="C435" s="216"/>
      <c r="D435" s="216"/>
    </row>
    <row r="436" ht="12.75" customHeight="1">
      <c r="C436" s="216"/>
      <c r="D436" s="216"/>
    </row>
    <row r="437" ht="12.75" customHeight="1">
      <c r="C437" s="216"/>
      <c r="D437" s="216"/>
    </row>
    <row r="438" ht="12.75" customHeight="1">
      <c r="C438" s="216"/>
      <c r="D438" s="216"/>
    </row>
    <row r="439" ht="12.75" customHeight="1">
      <c r="C439" s="216"/>
      <c r="D439" s="216"/>
    </row>
    <row r="440" ht="12.75" customHeight="1">
      <c r="C440" s="216"/>
      <c r="D440" s="216"/>
    </row>
    <row r="441" ht="12.75" customHeight="1">
      <c r="C441" s="216"/>
      <c r="D441" s="216"/>
    </row>
    <row r="442" ht="12.75" customHeight="1">
      <c r="C442" s="216"/>
      <c r="D442" s="216"/>
    </row>
    <row r="443" ht="12.75" customHeight="1">
      <c r="C443" s="216"/>
      <c r="D443" s="216"/>
    </row>
    <row r="444" ht="12.75" customHeight="1">
      <c r="C444" s="216"/>
      <c r="D444" s="216"/>
    </row>
    <row r="445" ht="12.75" customHeight="1">
      <c r="C445" s="216"/>
      <c r="D445" s="216"/>
    </row>
    <row r="446" ht="12.75" customHeight="1">
      <c r="C446" s="216"/>
      <c r="D446" s="216"/>
    </row>
    <row r="447" ht="12.75" customHeight="1">
      <c r="C447" s="216"/>
      <c r="D447" s="216"/>
    </row>
    <row r="448" ht="12.75" customHeight="1">
      <c r="C448" s="216"/>
      <c r="D448" s="216"/>
    </row>
    <row r="449" ht="12.75" customHeight="1">
      <c r="C449" s="216"/>
      <c r="D449" s="216"/>
    </row>
    <row r="450" ht="12.75" customHeight="1">
      <c r="C450" s="216"/>
      <c r="D450" s="216"/>
    </row>
    <row r="451" ht="12.75" customHeight="1">
      <c r="C451" s="216"/>
      <c r="D451" s="216"/>
    </row>
    <row r="452" ht="12.75" customHeight="1">
      <c r="C452" s="216"/>
      <c r="D452" s="216"/>
    </row>
    <row r="453" ht="12.75" customHeight="1">
      <c r="C453" s="216"/>
      <c r="D453" s="216"/>
    </row>
    <row r="454" ht="12.75" customHeight="1">
      <c r="C454" s="216"/>
      <c r="D454" s="216"/>
    </row>
    <row r="455" ht="12.75" customHeight="1">
      <c r="C455" s="216"/>
      <c r="D455" s="216"/>
    </row>
    <row r="456" ht="12.75" customHeight="1">
      <c r="C456" s="216"/>
      <c r="D456" s="216"/>
    </row>
    <row r="457" ht="12.75" customHeight="1">
      <c r="C457" s="216"/>
      <c r="D457" s="216"/>
    </row>
    <row r="458" ht="12.75" customHeight="1">
      <c r="C458" s="216"/>
      <c r="D458" s="216"/>
    </row>
    <row r="459" ht="12.75" customHeight="1">
      <c r="C459" s="216"/>
      <c r="D459" s="216"/>
    </row>
    <row r="460" ht="12.75" customHeight="1">
      <c r="C460" s="216"/>
      <c r="D460" s="216"/>
    </row>
    <row r="461" ht="12.75" customHeight="1">
      <c r="C461" s="216"/>
      <c r="D461" s="216"/>
    </row>
    <row r="462" ht="12.75" customHeight="1">
      <c r="C462" s="216"/>
      <c r="D462" s="216"/>
    </row>
    <row r="463" ht="12.75" customHeight="1">
      <c r="C463" s="216"/>
      <c r="D463" s="216"/>
    </row>
    <row r="464" ht="12.75" customHeight="1">
      <c r="C464" s="216"/>
      <c r="D464" s="216"/>
    </row>
    <row r="465" ht="12.75" customHeight="1">
      <c r="C465" s="216"/>
      <c r="D465" s="216"/>
    </row>
    <row r="466" ht="12.75" customHeight="1">
      <c r="C466" s="216"/>
      <c r="D466" s="216"/>
    </row>
    <row r="467" ht="12.75" customHeight="1">
      <c r="C467" s="216"/>
      <c r="D467" s="216"/>
    </row>
    <row r="468" ht="12.75" customHeight="1">
      <c r="C468" s="216"/>
      <c r="D468" s="216"/>
    </row>
    <row r="469" ht="12.75" customHeight="1">
      <c r="C469" s="216"/>
      <c r="D469" s="216"/>
    </row>
    <row r="470" ht="12.75" customHeight="1">
      <c r="C470" s="216"/>
      <c r="D470" s="216"/>
    </row>
    <row r="471" ht="12.75" customHeight="1">
      <c r="C471" s="216"/>
      <c r="D471" s="216"/>
    </row>
    <row r="472" ht="12.75" customHeight="1">
      <c r="C472" s="216"/>
      <c r="D472" s="216"/>
    </row>
    <row r="473" ht="12.75" customHeight="1">
      <c r="C473" s="216"/>
      <c r="D473" s="216"/>
    </row>
    <row r="474" ht="12.75" customHeight="1">
      <c r="C474" s="216"/>
      <c r="D474" s="216"/>
    </row>
    <row r="475" ht="12.75" customHeight="1">
      <c r="C475" s="216"/>
      <c r="D475" s="216"/>
    </row>
    <row r="476" ht="12.75" customHeight="1">
      <c r="C476" s="216"/>
      <c r="D476" s="216"/>
    </row>
    <row r="477" ht="12.75" customHeight="1">
      <c r="C477" s="216"/>
      <c r="D477" s="216"/>
    </row>
    <row r="478" ht="12.75" customHeight="1">
      <c r="C478" s="216"/>
      <c r="D478" s="216"/>
    </row>
    <row r="479" ht="12.75" customHeight="1">
      <c r="C479" s="216"/>
      <c r="D479" s="216"/>
    </row>
    <row r="480" ht="12.75" customHeight="1">
      <c r="C480" s="216"/>
      <c r="D480" s="216"/>
    </row>
    <row r="481" ht="12.75" customHeight="1">
      <c r="C481" s="216"/>
      <c r="D481" s="216"/>
    </row>
    <row r="482" ht="12.75" customHeight="1">
      <c r="C482" s="216"/>
      <c r="D482" s="216"/>
    </row>
    <row r="483" ht="12.75" customHeight="1">
      <c r="C483" s="216"/>
      <c r="D483" s="216"/>
    </row>
    <row r="484" ht="12.75" customHeight="1">
      <c r="C484" s="216"/>
      <c r="D484" s="216"/>
    </row>
    <row r="485" ht="12.75" customHeight="1">
      <c r="C485" s="216"/>
      <c r="D485" s="216"/>
    </row>
    <row r="486" ht="12.75" customHeight="1">
      <c r="C486" s="216"/>
      <c r="D486" s="216"/>
    </row>
    <row r="487" ht="12.75" customHeight="1">
      <c r="C487" s="216"/>
      <c r="D487" s="216"/>
    </row>
    <row r="488" ht="12.75" customHeight="1">
      <c r="C488" s="216"/>
      <c r="D488" s="216"/>
    </row>
    <row r="489" ht="12.75" customHeight="1">
      <c r="C489" s="216"/>
      <c r="D489" s="216"/>
    </row>
    <row r="490" ht="12.75" customHeight="1">
      <c r="C490" s="216"/>
      <c r="D490" s="216"/>
    </row>
    <row r="491" ht="12.75" customHeight="1">
      <c r="C491" s="216"/>
      <c r="D491" s="216"/>
    </row>
    <row r="492" ht="12.75" customHeight="1">
      <c r="C492" s="216"/>
      <c r="D492" s="216"/>
    </row>
    <row r="493" ht="12.75" customHeight="1">
      <c r="C493" s="216"/>
      <c r="D493" s="216"/>
    </row>
    <row r="494" ht="12.75" customHeight="1">
      <c r="C494" s="216"/>
      <c r="D494" s="216"/>
    </row>
    <row r="495" ht="12.75" customHeight="1">
      <c r="C495" s="216"/>
      <c r="D495" s="216"/>
    </row>
    <row r="496" ht="12.75" customHeight="1">
      <c r="C496" s="216"/>
      <c r="D496" s="216"/>
    </row>
    <row r="497" ht="12.75" customHeight="1">
      <c r="C497" s="216"/>
      <c r="D497" s="216"/>
    </row>
    <row r="498" ht="12.75" customHeight="1">
      <c r="C498" s="216"/>
      <c r="D498" s="216"/>
    </row>
    <row r="499" ht="12.75" customHeight="1">
      <c r="C499" s="216"/>
      <c r="D499" s="216"/>
    </row>
    <row r="500" ht="12.75" customHeight="1">
      <c r="C500" s="216"/>
      <c r="D500" s="216"/>
    </row>
    <row r="501" ht="12.75" customHeight="1">
      <c r="C501" s="216"/>
      <c r="D501" s="216"/>
    </row>
    <row r="502" ht="12.75" customHeight="1">
      <c r="C502" s="216"/>
      <c r="D502" s="216"/>
    </row>
    <row r="503" ht="12.75" customHeight="1">
      <c r="C503" s="216"/>
      <c r="D503" s="216"/>
    </row>
    <row r="504" ht="12.75" customHeight="1">
      <c r="C504" s="216"/>
      <c r="D504" s="216"/>
    </row>
    <row r="505" ht="12.75" customHeight="1">
      <c r="C505" s="216"/>
      <c r="D505" s="216"/>
    </row>
    <row r="506" ht="12.75" customHeight="1">
      <c r="C506" s="216"/>
      <c r="D506" s="216"/>
    </row>
    <row r="507" ht="12.75" customHeight="1">
      <c r="C507" s="216"/>
      <c r="D507" s="216"/>
    </row>
    <row r="508" ht="12.75" customHeight="1">
      <c r="C508" s="216"/>
      <c r="D508" s="216"/>
    </row>
    <row r="509" ht="12.75" customHeight="1">
      <c r="C509" s="216"/>
      <c r="D509" s="216"/>
    </row>
    <row r="510" ht="12.75" customHeight="1">
      <c r="C510" s="216"/>
      <c r="D510" s="216"/>
    </row>
    <row r="511" ht="12.75" customHeight="1">
      <c r="C511" s="216"/>
      <c r="D511" s="216"/>
    </row>
    <row r="512" ht="12.75" customHeight="1">
      <c r="C512" s="216"/>
      <c r="D512" s="216"/>
    </row>
    <row r="513" ht="12.75" customHeight="1">
      <c r="C513" s="216"/>
      <c r="D513" s="216"/>
    </row>
    <row r="514" ht="12.75" customHeight="1">
      <c r="C514" s="216"/>
      <c r="D514" s="216"/>
    </row>
    <row r="515" ht="12.75" customHeight="1">
      <c r="C515" s="216"/>
      <c r="D515" s="216"/>
    </row>
    <row r="516" ht="12.75" customHeight="1">
      <c r="C516" s="216"/>
      <c r="D516" s="216"/>
    </row>
    <row r="517" ht="12.75" customHeight="1">
      <c r="C517" s="216"/>
      <c r="D517" s="216"/>
    </row>
    <row r="518" ht="12.75" customHeight="1">
      <c r="C518" s="216"/>
      <c r="D518" s="216"/>
    </row>
    <row r="519" ht="12.75" customHeight="1">
      <c r="C519" s="216"/>
      <c r="D519" s="216"/>
    </row>
    <row r="520" ht="12.75" customHeight="1">
      <c r="C520" s="216"/>
      <c r="D520" s="216"/>
    </row>
    <row r="521" ht="12.75" customHeight="1">
      <c r="C521" s="216"/>
      <c r="D521" s="216"/>
    </row>
    <row r="522" ht="12.75" customHeight="1">
      <c r="C522" s="216"/>
      <c r="D522" s="216"/>
    </row>
    <row r="523" ht="12.75" customHeight="1">
      <c r="C523" s="216"/>
      <c r="D523" s="216"/>
    </row>
    <row r="524" ht="12.75" customHeight="1">
      <c r="C524" s="216"/>
      <c r="D524" s="216"/>
    </row>
    <row r="525" ht="12.75" customHeight="1">
      <c r="C525" s="216"/>
      <c r="D525" s="216"/>
    </row>
    <row r="526" ht="12.75" customHeight="1">
      <c r="C526" s="216"/>
      <c r="D526" s="216"/>
    </row>
    <row r="527" ht="12.75" customHeight="1">
      <c r="C527" s="216"/>
      <c r="D527" s="216"/>
    </row>
    <row r="528" ht="12.75" customHeight="1">
      <c r="C528" s="216"/>
      <c r="D528" s="216"/>
    </row>
    <row r="529" ht="12.75" customHeight="1">
      <c r="C529" s="216"/>
      <c r="D529" s="216"/>
    </row>
    <row r="530" ht="12.75" customHeight="1">
      <c r="C530" s="216"/>
      <c r="D530" s="216"/>
    </row>
    <row r="531" ht="12.75" customHeight="1">
      <c r="C531" s="216"/>
      <c r="D531" s="216"/>
    </row>
    <row r="532" ht="12.75" customHeight="1">
      <c r="C532" s="216"/>
      <c r="D532" s="216"/>
    </row>
    <row r="533" ht="12.75" customHeight="1">
      <c r="C533" s="216"/>
      <c r="D533" s="216"/>
    </row>
    <row r="534" ht="12.75" customHeight="1">
      <c r="C534" s="216"/>
      <c r="D534" s="216"/>
    </row>
    <row r="535" ht="12.75" customHeight="1">
      <c r="C535" s="216"/>
      <c r="D535" s="216"/>
    </row>
    <row r="536" ht="12.75" customHeight="1">
      <c r="C536" s="216"/>
      <c r="D536" s="216"/>
    </row>
    <row r="537" ht="12.75" customHeight="1">
      <c r="C537" s="216"/>
      <c r="D537" s="216"/>
    </row>
    <row r="538" ht="12.75" customHeight="1">
      <c r="C538" s="216"/>
      <c r="D538" s="216"/>
    </row>
    <row r="539" ht="12.75" customHeight="1">
      <c r="C539" s="216"/>
      <c r="D539" s="216"/>
    </row>
    <row r="540" ht="12.75" customHeight="1">
      <c r="C540" s="216"/>
      <c r="D540" s="216"/>
    </row>
    <row r="541" ht="12.75" customHeight="1">
      <c r="C541" s="216"/>
      <c r="D541" s="216"/>
    </row>
    <row r="542" ht="12.75" customHeight="1">
      <c r="C542" s="216"/>
      <c r="D542" s="216"/>
    </row>
    <row r="543" ht="12.75" customHeight="1">
      <c r="C543" s="216"/>
      <c r="D543" s="216"/>
    </row>
    <row r="544" ht="12.75" customHeight="1">
      <c r="C544" s="216"/>
      <c r="D544" s="216"/>
    </row>
    <row r="545" ht="12.75" customHeight="1">
      <c r="C545" s="216"/>
      <c r="D545" s="216"/>
    </row>
    <row r="546" ht="12.75" customHeight="1">
      <c r="C546" s="216"/>
      <c r="D546" s="216"/>
    </row>
    <row r="547" ht="12.75" customHeight="1">
      <c r="C547" s="216"/>
      <c r="D547" s="216"/>
    </row>
    <row r="548" ht="12.75" customHeight="1">
      <c r="C548" s="216"/>
      <c r="D548" s="216"/>
    </row>
    <row r="549" ht="12.75" customHeight="1">
      <c r="C549" s="216"/>
      <c r="D549" s="216"/>
    </row>
    <row r="550" ht="12.75" customHeight="1">
      <c r="C550" s="216"/>
      <c r="D550" s="216"/>
    </row>
    <row r="551" ht="12.75" customHeight="1">
      <c r="C551" s="216"/>
      <c r="D551" s="216"/>
    </row>
    <row r="552" ht="12.75" customHeight="1">
      <c r="C552" s="216"/>
      <c r="D552" s="216"/>
    </row>
    <row r="553" ht="12.75" customHeight="1">
      <c r="C553" s="216"/>
      <c r="D553" s="216"/>
    </row>
    <row r="554" ht="12.75" customHeight="1">
      <c r="C554" s="216"/>
      <c r="D554" s="216"/>
    </row>
    <row r="555" ht="12.75" customHeight="1">
      <c r="C555" s="216"/>
      <c r="D555" s="216"/>
    </row>
    <row r="556" ht="12.75" customHeight="1">
      <c r="C556" s="216"/>
      <c r="D556" s="216"/>
    </row>
    <row r="557" ht="12.75" customHeight="1">
      <c r="C557" s="216"/>
      <c r="D557" s="216"/>
    </row>
    <row r="558" ht="12.75" customHeight="1">
      <c r="C558" s="216"/>
      <c r="D558" s="216"/>
    </row>
    <row r="559" ht="12.75" customHeight="1">
      <c r="C559" s="216"/>
      <c r="D559" s="216"/>
    </row>
    <row r="560" ht="12.75" customHeight="1">
      <c r="C560" s="216"/>
      <c r="D560" s="216"/>
    </row>
    <row r="561" ht="12.75" customHeight="1">
      <c r="C561" s="216"/>
      <c r="D561" s="216"/>
    </row>
    <row r="562" ht="12.75" customHeight="1">
      <c r="C562" s="216"/>
      <c r="D562" s="216"/>
    </row>
    <row r="563" ht="12.75" customHeight="1">
      <c r="C563" s="216"/>
      <c r="D563" s="216"/>
    </row>
    <row r="564" ht="12.75" customHeight="1">
      <c r="C564" s="216"/>
      <c r="D564" s="216"/>
    </row>
    <row r="565" ht="12.75" customHeight="1">
      <c r="C565" s="216"/>
      <c r="D565" s="216"/>
    </row>
    <row r="566" ht="12.75" customHeight="1">
      <c r="C566" s="216"/>
      <c r="D566" s="216"/>
    </row>
    <row r="567" ht="12.75" customHeight="1">
      <c r="C567" s="216"/>
      <c r="D567" s="216"/>
    </row>
    <row r="568" ht="12.75" customHeight="1">
      <c r="C568" s="216"/>
      <c r="D568" s="216"/>
    </row>
    <row r="569" ht="12.75" customHeight="1">
      <c r="C569" s="216"/>
      <c r="D569" s="216"/>
    </row>
    <row r="570" ht="12.75" customHeight="1">
      <c r="C570" s="216"/>
      <c r="D570" s="216"/>
    </row>
    <row r="571" ht="12.75" customHeight="1">
      <c r="C571" s="216"/>
      <c r="D571" s="216"/>
    </row>
    <row r="572" ht="12.75" customHeight="1">
      <c r="C572" s="216"/>
      <c r="D572" s="216"/>
    </row>
    <row r="573" ht="12.75" customHeight="1">
      <c r="C573" s="216"/>
      <c r="D573" s="216"/>
    </row>
    <row r="574" ht="12.75" customHeight="1">
      <c r="C574" s="216"/>
      <c r="D574" s="216"/>
    </row>
    <row r="575" ht="12.75" customHeight="1">
      <c r="C575" s="216"/>
      <c r="D575" s="216"/>
    </row>
    <row r="576" ht="12.75" customHeight="1">
      <c r="C576" s="216"/>
      <c r="D576" s="216"/>
    </row>
    <row r="577" ht="12.75" customHeight="1">
      <c r="C577" s="216"/>
      <c r="D577" s="216"/>
    </row>
    <row r="578" ht="12.75" customHeight="1">
      <c r="C578" s="216"/>
      <c r="D578" s="216"/>
    </row>
    <row r="579" ht="12.75" customHeight="1">
      <c r="C579" s="216"/>
      <c r="D579" s="216"/>
    </row>
    <row r="580" ht="12.75" customHeight="1">
      <c r="C580" s="216"/>
      <c r="D580" s="216"/>
    </row>
    <row r="581" ht="12.75" customHeight="1">
      <c r="C581" s="216"/>
      <c r="D581" s="216"/>
    </row>
    <row r="582" ht="12.75" customHeight="1">
      <c r="C582" s="216"/>
      <c r="D582" s="216"/>
    </row>
    <row r="583" ht="12.75" customHeight="1">
      <c r="C583" s="216"/>
      <c r="D583" s="216"/>
    </row>
    <row r="584" ht="12.75" customHeight="1">
      <c r="C584" s="216"/>
      <c r="D584" s="216"/>
    </row>
    <row r="585" ht="12.75" customHeight="1">
      <c r="C585" s="216"/>
      <c r="D585" s="216"/>
    </row>
    <row r="586" ht="12.75" customHeight="1">
      <c r="C586" s="216"/>
      <c r="D586" s="216"/>
    </row>
    <row r="587" ht="12.75" customHeight="1">
      <c r="C587" s="216"/>
      <c r="D587" s="216"/>
    </row>
    <row r="588" ht="12.75" customHeight="1">
      <c r="C588" s="216"/>
      <c r="D588" s="216"/>
    </row>
    <row r="589" ht="12.75" customHeight="1">
      <c r="C589" s="216"/>
      <c r="D589" s="216"/>
    </row>
    <row r="590" ht="12.75" customHeight="1">
      <c r="C590" s="216"/>
      <c r="D590" s="216"/>
    </row>
    <row r="591" ht="12.75" customHeight="1">
      <c r="C591" s="216"/>
      <c r="D591" s="216"/>
    </row>
    <row r="592" ht="12.75" customHeight="1">
      <c r="C592" s="216"/>
      <c r="D592" s="216"/>
    </row>
    <row r="593" ht="12.75" customHeight="1">
      <c r="C593" s="216"/>
      <c r="D593" s="216"/>
    </row>
    <row r="594" ht="12.75" customHeight="1">
      <c r="C594" s="216"/>
      <c r="D594" s="216"/>
    </row>
    <row r="595" ht="12.75" customHeight="1">
      <c r="C595" s="216"/>
      <c r="D595" s="216"/>
    </row>
    <row r="596" ht="12.75" customHeight="1">
      <c r="C596" s="216"/>
      <c r="D596" s="216"/>
    </row>
    <row r="597" ht="12.75" customHeight="1">
      <c r="C597" s="216"/>
      <c r="D597" s="216"/>
    </row>
    <row r="598" ht="12.75" customHeight="1">
      <c r="C598" s="216"/>
      <c r="D598" s="216"/>
    </row>
    <row r="599" ht="12.75" customHeight="1">
      <c r="C599" s="216"/>
      <c r="D599" s="216"/>
    </row>
    <row r="600" ht="12.75" customHeight="1">
      <c r="C600" s="216"/>
      <c r="D600" s="216"/>
    </row>
    <row r="601" ht="12.75" customHeight="1">
      <c r="C601" s="216"/>
      <c r="D601" s="216"/>
    </row>
    <row r="602" ht="12.75" customHeight="1">
      <c r="C602" s="216"/>
      <c r="D602" s="216"/>
    </row>
    <row r="603" ht="12.75" customHeight="1">
      <c r="C603" s="216"/>
      <c r="D603" s="216"/>
    </row>
    <row r="604" ht="12.75" customHeight="1">
      <c r="C604" s="216"/>
      <c r="D604" s="216"/>
    </row>
    <row r="605" ht="12.75" customHeight="1">
      <c r="C605" s="216"/>
      <c r="D605" s="216"/>
    </row>
    <row r="606" ht="12.75" customHeight="1">
      <c r="C606" s="216"/>
      <c r="D606" s="216"/>
    </row>
    <row r="607" ht="12.75" customHeight="1">
      <c r="C607" s="216"/>
      <c r="D607" s="216"/>
    </row>
    <row r="608" ht="12.75" customHeight="1">
      <c r="C608" s="216"/>
      <c r="D608" s="216"/>
    </row>
    <row r="609" ht="12.75" customHeight="1">
      <c r="C609" s="216"/>
      <c r="D609" s="216"/>
    </row>
    <row r="610" ht="12.75" customHeight="1">
      <c r="C610" s="216"/>
      <c r="D610" s="216"/>
    </row>
    <row r="611" ht="12.75" customHeight="1">
      <c r="C611" s="216"/>
      <c r="D611" s="216"/>
    </row>
    <row r="612" ht="12.75" customHeight="1">
      <c r="C612" s="216"/>
      <c r="D612" s="216"/>
    </row>
    <row r="613" ht="12.75" customHeight="1">
      <c r="C613" s="216"/>
      <c r="D613" s="216"/>
    </row>
    <row r="614" ht="12.75" customHeight="1">
      <c r="C614" s="216"/>
      <c r="D614" s="216"/>
    </row>
    <row r="615" ht="12.75" customHeight="1">
      <c r="C615" s="216"/>
      <c r="D615" s="216"/>
    </row>
    <row r="616" ht="12.75" customHeight="1">
      <c r="C616" s="216"/>
      <c r="D616" s="216"/>
    </row>
    <row r="617" ht="12.75" customHeight="1">
      <c r="C617" s="216"/>
      <c r="D617" s="216"/>
    </row>
    <row r="618" ht="12.75" customHeight="1">
      <c r="C618" s="216"/>
      <c r="D618" s="216"/>
    </row>
    <row r="619" ht="12.75" customHeight="1">
      <c r="C619" s="216"/>
      <c r="D619" s="216"/>
    </row>
    <row r="620" ht="12.75" customHeight="1">
      <c r="C620" s="216"/>
      <c r="D620" s="216"/>
    </row>
    <row r="621" ht="12.75" customHeight="1">
      <c r="C621" s="216"/>
      <c r="D621" s="216"/>
    </row>
    <row r="622" ht="12.75" customHeight="1">
      <c r="C622" s="216"/>
      <c r="D622" s="216"/>
    </row>
    <row r="623" ht="12.75" customHeight="1">
      <c r="C623" s="216"/>
      <c r="D623" s="216"/>
    </row>
    <row r="624" ht="12.75" customHeight="1">
      <c r="C624" s="216"/>
      <c r="D624" s="216"/>
    </row>
    <row r="625" ht="12.75" customHeight="1">
      <c r="C625" s="216"/>
      <c r="D625" s="216"/>
    </row>
    <row r="626" ht="12.75" customHeight="1">
      <c r="C626" s="216"/>
      <c r="D626" s="216"/>
    </row>
    <row r="627" ht="12.75" customHeight="1">
      <c r="C627" s="216"/>
      <c r="D627" s="216"/>
    </row>
    <row r="628" ht="12.75" customHeight="1">
      <c r="C628" s="216"/>
      <c r="D628" s="216"/>
    </row>
    <row r="629" ht="12.75" customHeight="1">
      <c r="C629" s="216"/>
      <c r="D629" s="216"/>
    </row>
    <row r="630" ht="12.75" customHeight="1">
      <c r="C630" s="216"/>
      <c r="D630" s="216"/>
    </row>
    <row r="631" ht="12.75" customHeight="1">
      <c r="C631" s="216"/>
      <c r="D631" s="216"/>
    </row>
    <row r="632" ht="12.75" customHeight="1">
      <c r="C632" s="216"/>
      <c r="D632" s="216"/>
    </row>
    <row r="633" ht="12.75" customHeight="1">
      <c r="C633" s="216"/>
      <c r="D633" s="216"/>
    </row>
    <row r="634" ht="12.75" customHeight="1">
      <c r="C634" s="216"/>
      <c r="D634" s="216"/>
    </row>
    <row r="635" ht="12.75" customHeight="1">
      <c r="C635" s="216"/>
      <c r="D635" s="216"/>
    </row>
    <row r="636" ht="12.75" customHeight="1">
      <c r="C636" s="216"/>
      <c r="D636" s="216"/>
    </row>
    <row r="637" ht="12.75" customHeight="1">
      <c r="C637" s="216"/>
      <c r="D637" s="216"/>
    </row>
    <row r="638" ht="12.75" customHeight="1">
      <c r="C638" s="216"/>
      <c r="D638" s="216"/>
    </row>
    <row r="639" ht="12.75" customHeight="1">
      <c r="C639" s="216"/>
      <c r="D639" s="216"/>
    </row>
    <row r="640" ht="12.75" customHeight="1">
      <c r="C640" s="216"/>
      <c r="D640" s="216"/>
    </row>
    <row r="641" ht="12.75" customHeight="1">
      <c r="C641" s="216"/>
      <c r="D641" s="216"/>
    </row>
    <row r="642" ht="12.75" customHeight="1">
      <c r="C642" s="216"/>
      <c r="D642" s="216"/>
    </row>
    <row r="643" ht="12.75" customHeight="1">
      <c r="C643" s="216"/>
      <c r="D643" s="216"/>
    </row>
    <row r="644" ht="12.75" customHeight="1">
      <c r="C644" s="216"/>
      <c r="D644" s="216"/>
    </row>
    <row r="645" ht="12.75" customHeight="1">
      <c r="C645" s="216"/>
      <c r="D645" s="216"/>
    </row>
    <row r="646" ht="12.75" customHeight="1">
      <c r="C646" s="216"/>
      <c r="D646" s="216"/>
    </row>
    <row r="647" ht="12.75" customHeight="1">
      <c r="C647" s="216"/>
      <c r="D647" s="216"/>
    </row>
    <row r="648" ht="12.75" customHeight="1">
      <c r="C648" s="216"/>
      <c r="D648" s="216"/>
    </row>
    <row r="649" ht="12.75" customHeight="1">
      <c r="C649" s="216"/>
      <c r="D649" s="216"/>
    </row>
    <row r="650" ht="12.75" customHeight="1">
      <c r="C650" s="216"/>
      <c r="D650" s="216"/>
    </row>
    <row r="651" ht="12.75" customHeight="1">
      <c r="C651" s="216"/>
      <c r="D651" s="216"/>
    </row>
    <row r="652" ht="12.75" customHeight="1">
      <c r="C652" s="216"/>
      <c r="D652" s="216"/>
    </row>
    <row r="653" ht="12.75" customHeight="1">
      <c r="C653" s="216"/>
      <c r="D653" s="216"/>
    </row>
    <row r="654" ht="12.75" customHeight="1">
      <c r="C654" s="216"/>
      <c r="D654" s="216"/>
    </row>
    <row r="655" ht="12.75" customHeight="1">
      <c r="C655" s="216"/>
      <c r="D655" s="216"/>
    </row>
    <row r="656" ht="12.75" customHeight="1">
      <c r="C656" s="216"/>
      <c r="D656" s="216"/>
    </row>
    <row r="657" ht="12.75" customHeight="1">
      <c r="C657" s="216"/>
      <c r="D657" s="216"/>
    </row>
    <row r="658" ht="12.75" customHeight="1">
      <c r="C658" s="216"/>
      <c r="D658" s="216"/>
    </row>
    <row r="659" ht="12.75" customHeight="1">
      <c r="C659" s="216"/>
      <c r="D659" s="216"/>
    </row>
    <row r="660" ht="12.75" customHeight="1">
      <c r="C660" s="216"/>
      <c r="D660" s="216"/>
    </row>
    <row r="661" ht="12.75" customHeight="1">
      <c r="C661" s="216"/>
      <c r="D661" s="216"/>
    </row>
    <row r="662" ht="12.75" customHeight="1">
      <c r="C662" s="216"/>
      <c r="D662" s="216"/>
    </row>
    <row r="663" ht="12.75" customHeight="1">
      <c r="C663" s="216"/>
      <c r="D663" s="216"/>
    </row>
    <row r="664" ht="12.75" customHeight="1">
      <c r="C664" s="216"/>
      <c r="D664" s="216"/>
    </row>
    <row r="665" ht="12.75" customHeight="1">
      <c r="C665" s="216"/>
      <c r="D665" s="216"/>
    </row>
    <row r="666" ht="12.75" customHeight="1">
      <c r="C666" s="216"/>
      <c r="D666" s="216"/>
    </row>
    <row r="667" ht="12.75" customHeight="1">
      <c r="C667" s="216"/>
      <c r="D667" s="216"/>
    </row>
    <row r="668" ht="12.75" customHeight="1">
      <c r="C668" s="216"/>
      <c r="D668" s="216"/>
    </row>
    <row r="669" ht="12.75" customHeight="1">
      <c r="C669" s="216"/>
      <c r="D669" s="216"/>
    </row>
    <row r="670" ht="12.75" customHeight="1">
      <c r="C670" s="216"/>
      <c r="D670" s="216"/>
    </row>
    <row r="671" ht="12.75" customHeight="1">
      <c r="C671" s="216"/>
      <c r="D671" s="216"/>
    </row>
    <row r="672" ht="12.75" customHeight="1">
      <c r="C672" s="216"/>
      <c r="D672" s="216"/>
    </row>
    <row r="673" ht="12.75" customHeight="1">
      <c r="C673" s="216"/>
      <c r="D673" s="216"/>
    </row>
    <row r="674" ht="12.75" customHeight="1">
      <c r="C674" s="216"/>
      <c r="D674" s="216"/>
    </row>
    <row r="675" ht="12.75" customHeight="1">
      <c r="C675" s="216"/>
      <c r="D675" s="216"/>
    </row>
    <row r="676" ht="12.75" customHeight="1">
      <c r="C676" s="216"/>
      <c r="D676" s="216"/>
    </row>
    <row r="677" ht="12.75" customHeight="1">
      <c r="C677" s="216"/>
      <c r="D677" s="216"/>
    </row>
    <row r="678" ht="12.75" customHeight="1">
      <c r="C678" s="216"/>
      <c r="D678" s="216"/>
    </row>
    <row r="679" ht="12.75" customHeight="1">
      <c r="C679" s="216"/>
      <c r="D679" s="216"/>
    </row>
    <row r="680" ht="12.75" customHeight="1">
      <c r="C680" s="216"/>
      <c r="D680" s="216"/>
    </row>
    <row r="681" ht="12.75" customHeight="1">
      <c r="C681" s="216"/>
      <c r="D681" s="216"/>
    </row>
    <row r="682" ht="12.75" customHeight="1">
      <c r="C682" s="216"/>
      <c r="D682" s="216"/>
    </row>
    <row r="683" ht="12.75" customHeight="1">
      <c r="C683" s="216"/>
      <c r="D683" s="216"/>
    </row>
    <row r="684" ht="12.75" customHeight="1">
      <c r="C684" s="216"/>
      <c r="D684" s="216"/>
    </row>
    <row r="685" ht="12.75" customHeight="1">
      <c r="C685" s="216"/>
      <c r="D685" s="216"/>
    </row>
    <row r="686" ht="12.75" customHeight="1">
      <c r="C686" s="216"/>
      <c r="D686" s="216"/>
    </row>
    <row r="687" ht="12.75" customHeight="1">
      <c r="C687" s="216"/>
      <c r="D687" s="216"/>
    </row>
    <row r="688" ht="12.75" customHeight="1">
      <c r="C688" s="216"/>
      <c r="D688" s="216"/>
    </row>
    <row r="689" ht="12.75" customHeight="1">
      <c r="C689" s="216"/>
      <c r="D689" s="216"/>
    </row>
    <row r="690" ht="12.75" customHeight="1">
      <c r="C690" s="216"/>
      <c r="D690" s="216"/>
    </row>
    <row r="691" ht="12.75" customHeight="1">
      <c r="C691" s="216"/>
      <c r="D691" s="216"/>
    </row>
    <row r="692" ht="12.75" customHeight="1">
      <c r="C692" s="216"/>
      <c r="D692" s="216"/>
    </row>
    <row r="693" ht="12.75" customHeight="1">
      <c r="C693" s="216"/>
      <c r="D693" s="216"/>
    </row>
    <row r="694" ht="12.75" customHeight="1">
      <c r="C694" s="216"/>
      <c r="D694" s="216"/>
    </row>
    <row r="695" ht="12.75" customHeight="1">
      <c r="C695" s="216"/>
      <c r="D695" s="216"/>
    </row>
    <row r="696" ht="12.75" customHeight="1">
      <c r="C696" s="216"/>
      <c r="D696" s="216"/>
    </row>
    <row r="697" ht="12.75" customHeight="1">
      <c r="C697" s="216"/>
      <c r="D697" s="216"/>
    </row>
    <row r="698" ht="12.75" customHeight="1">
      <c r="C698" s="216"/>
      <c r="D698" s="216"/>
    </row>
    <row r="699" ht="12.75" customHeight="1">
      <c r="C699" s="216"/>
      <c r="D699" s="216"/>
    </row>
    <row r="700" ht="12.75" customHeight="1">
      <c r="C700" s="216"/>
      <c r="D700" s="216"/>
    </row>
    <row r="701" ht="12.75" customHeight="1">
      <c r="C701" s="216"/>
      <c r="D701" s="216"/>
    </row>
    <row r="702" ht="12.75" customHeight="1">
      <c r="C702" s="216"/>
      <c r="D702" s="216"/>
    </row>
    <row r="703" ht="12.75" customHeight="1">
      <c r="C703" s="216"/>
      <c r="D703" s="216"/>
    </row>
    <row r="704" ht="12.75" customHeight="1">
      <c r="C704" s="216"/>
      <c r="D704" s="216"/>
    </row>
    <row r="705" ht="12.75" customHeight="1">
      <c r="C705" s="216"/>
      <c r="D705" s="216"/>
    </row>
    <row r="706" ht="12.75" customHeight="1">
      <c r="C706" s="216"/>
      <c r="D706" s="216"/>
    </row>
    <row r="707" ht="12.75" customHeight="1">
      <c r="C707" s="216"/>
      <c r="D707" s="216"/>
    </row>
    <row r="708" ht="12.75" customHeight="1">
      <c r="C708" s="216"/>
      <c r="D708" s="216"/>
    </row>
    <row r="709" ht="12.75" customHeight="1">
      <c r="C709" s="216"/>
      <c r="D709" s="216"/>
    </row>
    <row r="710" ht="12.75" customHeight="1">
      <c r="C710" s="216"/>
      <c r="D710" s="216"/>
    </row>
    <row r="711" ht="12.75" customHeight="1">
      <c r="C711" s="216"/>
      <c r="D711" s="216"/>
    </row>
    <row r="712" ht="12.75" customHeight="1">
      <c r="C712" s="216"/>
      <c r="D712" s="216"/>
    </row>
    <row r="713" ht="12.75" customHeight="1">
      <c r="C713" s="216"/>
      <c r="D713" s="216"/>
    </row>
    <row r="714" ht="12.75" customHeight="1">
      <c r="C714" s="216"/>
      <c r="D714" s="216"/>
    </row>
    <row r="715" ht="12.75" customHeight="1">
      <c r="C715" s="216"/>
      <c r="D715" s="216"/>
    </row>
    <row r="716" ht="12.75" customHeight="1">
      <c r="C716" s="216"/>
      <c r="D716" s="216"/>
    </row>
    <row r="717" ht="12.75" customHeight="1">
      <c r="C717" s="216"/>
      <c r="D717" s="216"/>
    </row>
    <row r="718" ht="12.75" customHeight="1">
      <c r="C718" s="216"/>
      <c r="D718" s="216"/>
    </row>
    <row r="719" ht="12.75" customHeight="1">
      <c r="C719" s="216"/>
      <c r="D719" s="216"/>
    </row>
    <row r="720" ht="12.75" customHeight="1">
      <c r="C720" s="216"/>
      <c r="D720" s="216"/>
    </row>
    <row r="721" ht="12.75" customHeight="1">
      <c r="C721" s="216"/>
      <c r="D721" s="216"/>
    </row>
    <row r="722" ht="12.75" customHeight="1">
      <c r="C722" s="216"/>
      <c r="D722" s="216"/>
    </row>
    <row r="723" ht="12.75" customHeight="1">
      <c r="C723" s="216"/>
      <c r="D723" s="216"/>
    </row>
    <row r="724" ht="12.75" customHeight="1">
      <c r="C724" s="216"/>
      <c r="D724" s="216"/>
    </row>
    <row r="725" ht="12.75" customHeight="1">
      <c r="C725" s="216"/>
      <c r="D725" s="216"/>
    </row>
    <row r="726" ht="12.75" customHeight="1">
      <c r="C726" s="216"/>
      <c r="D726" s="216"/>
    </row>
    <row r="727" ht="12.75" customHeight="1">
      <c r="C727" s="216"/>
      <c r="D727" s="216"/>
    </row>
    <row r="728" ht="12.75" customHeight="1">
      <c r="C728" s="216"/>
      <c r="D728" s="216"/>
    </row>
    <row r="729" ht="12.75" customHeight="1">
      <c r="C729" s="216"/>
      <c r="D729" s="216"/>
    </row>
    <row r="730" ht="12.75" customHeight="1">
      <c r="C730" s="216"/>
      <c r="D730" s="216"/>
    </row>
    <row r="731" ht="12.75" customHeight="1">
      <c r="C731" s="216"/>
      <c r="D731" s="216"/>
    </row>
    <row r="732" ht="12.75" customHeight="1">
      <c r="C732" s="216"/>
      <c r="D732" s="216"/>
    </row>
    <row r="733" ht="12.75" customHeight="1">
      <c r="C733" s="216"/>
      <c r="D733" s="216"/>
    </row>
    <row r="734" ht="12.75" customHeight="1">
      <c r="C734" s="216"/>
      <c r="D734" s="216"/>
    </row>
    <row r="735" ht="12.75" customHeight="1">
      <c r="C735" s="216"/>
      <c r="D735" s="216"/>
    </row>
    <row r="736" ht="12.75" customHeight="1">
      <c r="C736" s="216"/>
      <c r="D736" s="216"/>
    </row>
    <row r="737" ht="12.75" customHeight="1">
      <c r="C737" s="216"/>
      <c r="D737" s="216"/>
    </row>
    <row r="738" ht="12.75" customHeight="1">
      <c r="C738" s="216"/>
      <c r="D738" s="216"/>
    </row>
    <row r="739" ht="12.75" customHeight="1">
      <c r="C739" s="216"/>
      <c r="D739" s="216"/>
    </row>
    <row r="740" ht="12.75" customHeight="1">
      <c r="C740" s="216"/>
      <c r="D740" s="216"/>
    </row>
    <row r="741" ht="12.75" customHeight="1">
      <c r="C741" s="216"/>
      <c r="D741" s="216"/>
    </row>
    <row r="742" ht="12.75" customHeight="1">
      <c r="C742" s="216"/>
      <c r="D742" s="216"/>
    </row>
    <row r="743" ht="12.75" customHeight="1">
      <c r="C743" s="216"/>
      <c r="D743" s="216"/>
    </row>
    <row r="744" ht="12.75" customHeight="1">
      <c r="C744" s="216"/>
      <c r="D744" s="216"/>
    </row>
    <row r="745" ht="12.75" customHeight="1">
      <c r="C745" s="216"/>
      <c r="D745" s="216"/>
    </row>
    <row r="746" ht="12.75" customHeight="1">
      <c r="C746" s="216"/>
      <c r="D746" s="216"/>
    </row>
    <row r="747" ht="12.75" customHeight="1">
      <c r="C747" s="216"/>
      <c r="D747" s="216"/>
    </row>
    <row r="748" ht="12.75" customHeight="1">
      <c r="C748" s="216"/>
      <c r="D748" s="216"/>
    </row>
    <row r="749" ht="12.75" customHeight="1">
      <c r="C749" s="216"/>
      <c r="D749" s="216"/>
    </row>
    <row r="750" ht="12.75" customHeight="1">
      <c r="C750" s="216"/>
      <c r="D750" s="216"/>
    </row>
    <row r="751" ht="12.75" customHeight="1">
      <c r="C751" s="216"/>
      <c r="D751" s="216"/>
    </row>
    <row r="752" ht="12.75" customHeight="1">
      <c r="C752" s="216"/>
      <c r="D752" s="216"/>
    </row>
    <row r="753" ht="12.75" customHeight="1">
      <c r="C753" s="216"/>
      <c r="D753" s="216"/>
    </row>
    <row r="754" ht="12.75" customHeight="1">
      <c r="C754" s="216"/>
      <c r="D754" s="216"/>
    </row>
    <row r="755" ht="12.75" customHeight="1">
      <c r="C755" s="216"/>
      <c r="D755" s="216"/>
    </row>
    <row r="756" ht="12.75" customHeight="1">
      <c r="C756" s="216"/>
      <c r="D756" s="216"/>
    </row>
    <row r="757" ht="12.75" customHeight="1">
      <c r="C757" s="216"/>
      <c r="D757" s="216"/>
    </row>
    <row r="758" ht="12.75" customHeight="1">
      <c r="C758" s="216"/>
      <c r="D758" s="216"/>
    </row>
    <row r="759" ht="12.75" customHeight="1">
      <c r="C759" s="216"/>
      <c r="D759" s="216"/>
    </row>
    <row r="760" ht="12.75" customHeight="1">
      <c r="C760" s="216"/>
      <c r="D760" s="216"/>
    </row>
    <row r="761" ht="12.75" customHeight="1">
      <c r="C761" s="216"/>
      <c r="D761" s="216"/>
    </row>
    <row r="762" ht="12.75" customHeight="1">
      <c r="C762" s="216"/>
      <c r="D762" s="216"/>
    </row>
    <row r="763" ht="12.75" customHeight="1">
      <c r="C763" s="216"/>
      <c r="D763" s="216"/>
    </row>
    <row r="764" ht="12.75" customHeight="1">
      <c r="C764" s="216"/>
      <c r="D764" s="216"/>
    </row>
    <row r="765" ht="12.75" customHeight="1">
      <c r="C765" s="216"/>
      <c r="D765" s="216"/>
    </row>
    <row r="766" ht="12.75" customHeight="1">
      <c r="C766" s="216"/>
      <c r="D766" s="216"/>
    </row>
    <row r="767" ht="12.75" customHeight="1">
      <c r="C767" s="216"/>
      <c r="D767" s="216"/>
    </row>
    <row r="768" ht="12.75" customHeight="1">
      <c r="C768" s="216"/>
      <c r="D768" s="216"/>
    </row>
    <row r="769" ht="12.75" customHeight="1">
      <c r="C769" s="216"/>
      <c r="D769" s="216"/>
    </row>
    <row r="770" ht="12.75" customHeight="1">
      <c r="C770" s="216"/>
      <c r="D770" s="216"/>
    </row>
    <row r="771" ht="12.75" customHeight="1">
      <c r="C771" s="216"/>
      <c r="D771" s="216"/>
    </row>
    <row r="772" ht="12.75" customHeight="1">
      <c r="C772" s="216"/>
      <c r="D772" s="216"/>
    </row>
    <row r="773" ht="12.75" customHeight="1">
      <c r="C773" s="216"/>
      <c r="D773" s="216"/>
    </row>
    <row r="774" ht="12.75" customHeight="1">
      <c r="C774" s="216"/>
      <c r="D774" s="216"/>
    </row>
    <row r="775" ht="12.75" customHeight="1">
      <c r="C775" s="216"/>
      <c r="D775" s="216"/>
    </row>
    <row r="776" ht="12.75" customHeight="1">
      <c r="C776" s="216"/>
      <c r="D776" s="216"/>
    </row>
    <row r="777" ht="12.75" customHeight="1">
      <c r="C777" s="216"/>
      <c r="D777" s="216"/>
    </row>
    <row r="778" ht="12.75" customHeight="1">
      <c r="C778" s="216"/>
      <c r="D778" s="216"/>
    </row>
    <row r="779" ht="12.75" customHeight="1">
      <c r="C779" s="216"/>
      <c r="D779" s="216"/>
    </row>
    <row r="780" ht="12.75" customHeight="1">
      <c r="C780" s="216"/>
      <c r="D780" s="216"/>
    </row>
    <row r="781" ht="12.75" customHeight="1">
      <c r="C781" s="216"/>
      <c r="D781" s="216"/>
    </row>
    <row r="782" ht="12.75" customHeight="1">
      <c r="C782" s="216"/>
      <c r="D782" s="216"/>
    </row>
    <row r="783" ht="12.75" customHeight="1">
      <c r="C783" s="216"/>
      <c r="D783" s="216"/>
    </row>
    <row r="784" ht="12.75" customHeight="1">
      <c r="C784" s="216"/>
      <c r="D784" s="216"/>
    </row>
    <row r="785" ht="12.75" customHeight="1">
      <c r="C785" s="216"/>
      <c r="D785" s="216"/>
    </row>
    <row r="786" ht="12.75" customHeight="1">
      <c r="C786" s="216"/>
      <c r="D786" s="216"/>
    </row>
    <row r="787" ht="12.75" customHeight="1">
      <c r="C787" s="216"/>
      <c r="D787" s="216"/>
    </row>
    <row r="788" ht="12.75" customHeight="1">
      <c r="C788" s="216"/>
      <c r="D788" s="216"/>
    </row>
    <row r="789" ht="12.75" customHeight="1">
      <c r="C789" s="216"/>
      <c r="D789" s="216"/>
    </row>
    <row r="790" ht="12.75" customHeight="1">
      <c r="C790" s="216"/>
      <c r="D790" s="216"/>
    </row>
    <row r="791" ht="12.75" customHeight="1">
      <c r="C791" s="216"/>
      <c r="D791" s="216"/>
    </row>
    <row r="792" ht="12.75" customHeight="1">
      <c r="C792" s="216"/>
      <c r="D792" s="216"/>
    </row>
    <row r="793" ht="12.75" customHeight="1">
      <c r="C793" s="216"/>
      <c r="D793" s="216"/>
    </row>
    <row r="794" ht="12.75" customHeight="1">
      <c r="C794" s="216"/>
      <c r="D794" s="216"/>
    </row>
    <row r="795" ht="12.75" customHeight="1">
      <c r="C795" s="216"/>
      <c r="D795" s="216"/>
    </row>
    <row r="796" ht="12.75" customHeight="1">
      <c r="C796" s="216"/>
      <c r="D796" s="216"/>
    </row>
    <row r="797" ht="12.75" customHeight="1">
      <c r="C797" s="216"/>
      <c r="D797" s="216"/>
    </row>
    <row r="798" ht="12.75" customHeight="1">
      <c r="C798" s="216"/>
      <c r="D798" s="216"/>
    </row>
    <row r="799" ht="12.75" customHeight="1">
      <c r="C799" s="216"/>
      <c r="D799" s="216"/>
    </row>
    <row r="800" ht="12.75" customHeight="1">
      <c r="C800" s="216"/>
      <c r="D800" s="216"/>
    </row>
    <row r="801" ht="12.75" customHeight="1">
      <c r="C801" s="216"/>
      <c r="D801" s="216"/>
    </row>
    <row r="802" ht="12.75" customHeight="1">
      <c r="C802" s="216"/>
      <c r="D802" s="216"/>
    </row>
    <row r="803" ht="12.75" customHeight="1">
      <c r="C803" s="216"/>
      <c r="D803" s="216"/>
    </row>
    <row r="804" ht="12.75" customHeight="1">
      <c r="C804" s="216"/>
      <c r="D804" s="216"/>
    </row>
    <row r="805" ht="12.75" customHeight="1">
      <c r="C805" s="216"/>
      <c r="D805" s="216"/>
    </row>
    <row r="806" ht="12.75" customHeight="1">
      <c r="C806" s="216"/>
      <c r="D806" s="216"/>
    </row>
    <row r="807" ht="12.75" customHeight="1">
      <c r="C807" s="216"/>
      <c r="D807" s="216"/>
    </row>
    <row r="808" ht="12.75" customHeight="1">
      <c r="C808" s="216"/>
      <c r="D808" s="216"/>
    </row>
    <row r="809" ht="12.75" customHeight="1">
      <c r="C809" s="216"/>
      <c r="D809" s="216"/>
    </row>
    <row r="810" ht="12.75" customHeight="1">
      <c r="C810" s="216"/>
      <c r="D810" s="216"/>
    </row>
    <row r="811" ht="12.75" customHeight="1">
      <c r="C811" s="216"/>
      <c r="D811" s="216"/>
    </row>
    <row r="812" ht="12.75" customHeight="1">
      <c r="C812" s="216"/>
      <c r="D812" s="216"/>
    </row>
    <row r="813" ht="12.75" customHeight="1">
      <c r="C813" s="216"/>
      <c r="D813" s="216"/>
    </row>
    <row r="814" ht="12.75" customHeight="1">
      <c r="C814" s="216"/>
      <c r="D814" s="216"/>
    </row>
    <row r="815" ht="12.75" customHeight="1">
      <c r="C815" s="216"/>
      <c r="D815" s="216"/>
    </row>
    <row r="816" ht="12.75" customHeight="1">
      <c r="C816" s="216"/>
      <c r="D816" s="216"/>
    </row>
    <row r="817" ht="12.75" customHeight="1">
      <c r="C817" s="216"/>
      <c r="D817" s="216"/>
    </row>
    <row r="818" ht="12.75" customHeight="1">
      <c r="C818" s="216"/>
      <c r="D818" s="216"/>
    </row>
    <row r="819" ht="12.75" customHeight="1">
      <c r="C819" s="216"/>
      <c r="D819" s="216"/>
    </row>
    <row r="820" ht="12.75" customHeight="1">
      <c r="C820" s="216"/>
      <c r="D820" s="216"/>
    </row>
    <row r="821" ht="12.75" customHeight="1">
      <c r="C821" s="216"/>
      <c r="D821" s="216"/>
    </row>
    <row r="822" ht="12.75" customHeight="1">
      <c r="C822" s="216"/>
      <c r="D822" s="216"/>
    </row>
    <row r="823" ht="12.75" customHeight="1">
      <c r="C823" s="216"/>
      <c r="D823" s="216"/>
    </row>
    <row r="824" ht="12.75" customHeight="1">
      <c r="C824" s="216"/>
      <c r="D824" s="216"/>
    </row>
    <row r="825" ht="12.75" customHeight="1">
      <c r="C825" s="216"/>
      <c r="D825" s="216"/>
    </row>
    <row r="826" ht="12.75" customHeight="1">
      <c r="C826" s="216"/>
      <c r="D826" s="216"/>
    </row>
    <row r="827" ht="12.75" customHeight="1">
      <c r="C827" s="216"/>
      <c r="D827" s="216"/>
    </row>
    <row r="828" ht="12.75" customHeight="1">
      <c r="C828" s="216"/>
      <c r="D828" s="216"/>
    </row>
    <row r="829" ht="12.75" customHeight="1">
      <c r="C829" s="216"/>
      <c r="D829" s="216"/>
    </row>
    <row r="830" ht="12.75" customHeight="1">
      <c r="C830" s="216"/>
      <c r="D830" s="216"/>
    </row>
    <row r="831" ht="12.75" customHeight="1">
      <c r="C831" s="216"/>
      <c r="D831" s="216"/>
    </row>
    <row r="832" ht="12.75" customHeight="1">
      <c r="C832" s="216"/>
      <c r="D832" s="216"/>
    </row>
    <row r="833" ht="12.75" customHeight="1">
      <c r="C833" s="216"/>
      <c r="D833" s="216"/>
    </row>
    <row r="834" ht="12.75" customHeight="1">
      <c r="C834" s="216"/>
      <c r="D834" s="216"/>
    </row>
    <row r="835" ht="12.75" customHeight="1">
      <c r="C835" s="216"/>
      <c r="D835" s="216"/>
    </row>
    <row r="836" ht="12.75" customHeight="1">
      <c r="C836" s="216"/>
      <c r="D836" s="216"/>
    </row>
    <row r="837" ht="12.75" customHeight="1">
      <c r="C837" s="216"/>
      <c r="D837" s="216"/>
    </row>
    <row r="838" ht="12.75" customHeight="1">
      <c r="C838" s="216"/>
      <c r="D838" s="216"/>
    </row>
    <row r="839" ht="12.75" customHeight="1">
      <c r="C839" s="216"/>
      <c r="D839" s="216"/>
    </row>
    <row r="840" ht="12.75" customHeight="1">
      <c r="C840" s="216"/>
      <c r="D840" s="216"/>
    </row>
    <row r="841" ht="12.75" customHeight="1">
      <c r="C841" s="216"/>
      <c r="D841" s="216"/>
    </row>
    <row r="842" ht="12.75" customHeight="1">
      <c r="C842" s="216"/>
      <c r="D842" s="216"/>
    </row>
    <row r="843" ht="12.75" customHeight="1">
      <c r="C843" s="216"/>
      <c r="D843" s="216"/>
    </row>
    <row r="844" ht="12.75" customHeight="1">
      <c r="C844" s="216"/>
      <c r="D844" s="216"/>
    </row>
    <row r="845" ht="12.75" customHeight="1">
      <c r="C845" s="216"/>
      <c r="D845" s="216"/>
    </row>
    <row r="846" ht="12.75" customHeight="1">
      <c r="C846" s="216"/>
      <c r="D846" s="216"/>
    </row>
    <row r="847" ht="12.75" customHeight="1">
      <c r="C847" s="216"/>
      <c r="D847" s="216"/>
    </row>
    <row r="848" ht="12.75" customHeight="1">
      <c r="C848" s="216"/>
      <c r="D848" s="216"/>
    </row>
    <row r="849" ht="12.75" customHeight="1">
      <c r="C849" s="216"/>
      <c r="D849" s="216"/>
    </row>
    <row r="850" ht="12.75" customHeight="1">
      <c r="C850" s="216"/>
      <c r="D850" s="216"/>
    </row>
    <row r="851" ht="12.75" customHeight="1">
      <c r="C851" s="216"/>
      <c r="D851" s="216"/>
    </row>
    <row r="852" ht="12.75" customHeight="1">
      <c r="C852" s="216"/>
      <c r="D852" s="216"/>
    </row>
    <row r="853" ht="12.75" customHeight="1">
      <c r="C853" s="216"/>
      <c r="D853" s="216"/>
    </row>
    <row r="854" ht="12.75" customHeight="1">
      <c r="C854" s="216"/>
      <c r="D854" s="216"/>
    </row>
    <row r="855" ht="12.75" customHeight="1">
      <c r="C855" s="216"/>
      <c r="D855" s="216"/>
    </row>
    <row r="856" ht="12.75" customHeight="1">
      <c r="C856" s="216"/>
      <c r="D856" s="216"/>
    </row>
    <row r="857" ht="12.75" customHeight="1">
      <c r="C857" s="216"/>
      <c r="D857" s="216"/>
    </row>
    <row r="858" ht="12.75" customHeight="1">
      <c r="C858" s="216"/>
      <c r="D858" s="216"/>
    </row>
    <row r="859" ht="12.75" customHeight="1">
      <c r="C859" s="216"/>
      <c r="D859" s="216"/>
    </row>
    <row r="860" ht="12.75" customHeight="1">
      <c r="C860" s="216"/>
      <c r="D860" s="216"/>
    </row>
    <row r="861" ht="12.75" customHeight="1">
      <c r="C861" s="216"/>
      <c r="D861" s="216"/>
    </row>
    <row r="862" ht="12.75" customHeight="1">
      <c r="C862" s="216"/>
      <c r="D862" s="216"/>
    </row>
    <row r="863" ht="12.75" customHeight="1">
      <c r="C863" s="216"/>
      <c r="D863" s="216"/>
    </row>
    <row r="864" ht="12.75" customHeight="1">
      <c r="C864" s="216"/>
      <c r="D864" s="216"/>
    </row>
    <row r="865" ht="12.75" customHeight="1">
      <c r="C865" s="216"/>
      <c r="D865" s="216"/>
    </row>
    <row r="866" ht="12.75" customHeight="1">
      <c r="C866" s="216"/>
      <c r="D866" s="216"/>
    </row>
    <row r="867" ht="12.75" customHeight="1">
      <c r="C867" s="216"/>
      <c r="D867" s="216"/>
    </row>
    <row r="868" ht="12.75" customHeight="1">
      <c r="C868" s="216"/>
      <c r="D868" s="216"/>
    </row>
    <row r="869" ht="12.75" customHeight="1">
      <c r="C869" s="216"/>
      <c r="D869" s="216"/>
    </row>
    <row r="870" ht="12.75" customHeight="1">
      <c r="C870" s="216"/>
      <c r="D870" s="216"/>
    </row>
    <row r="871" ht="12.75" customHeight="1">
      <c r="C871" s="216"/>
      <c r="D871" s="216"/>
    </row>
    <row r="872" ht="12.75" customHeight="1">
      <c r="C872" s="216"/>
      <c r="D872" s="216"/>
    </row>
    <row r="873" ht="12.75" customHeight="1">
      <c r="C873" s="216"/>
      <c r="D873" s="216"/>
    </row>
    <row r="874" ht="12.75" customHeight="1">
      <c r="C874" s="216"/>
      <c r="D874" s="216"/>
    </row>
    <row r="875" ht="12.75" customHeight="1">
      <c r="C875" s="216"/>
      <c r="D875" s="216"/>
    </row>
    <row r="876" ht="12.75" customHeight="1">
      <c r="C876" s="216"/>
      <c r="D876" s="216"/>
    </row>
    <row r="877" ht="12.75" customHeight="1">
      <c r="C877" s="216"/>
      <c r="D877" s="216"/>
    </row>
    <row r="878" ht="12.75" customHeight="1">
      <c r="C878" s="216"/>
      <c r="D878" s="216"/>
    </row>
    <row r="879" ht="12.75" customHeight="1">
      <c r="C879" s="216"/>
      <c r="D879" s="216"/>
    </row>
    <row r="880" ht="12.75" customHeight="1">
      <c r="C880" s="216"/>
      <c r="D880" s="216"/>
    </row>
    <row r="881" ht="12.75" customHeight="1">
      <c r="C881" s="216"/>
      <c r="D881" s="216"/>
    </row>
    <row r="882" ht="12.75" customHeight="1">
      <c r="C882" s="216"/>
      <c r="D882" s="216"/>
    </row>
    <row r="883" ht="12.75" customHeight="1">
      <c r="C883" s="216"/>
      <c r="D883" s="216"/>
    </row>
    <row r="884" ht="12.75" customHeight="1">
      <c r="C884" s="216"/>
      <c r="D884" s="216"/>
    </row>
    <row r="885" ht="12.75" customHeight="1">
      <c r="C885" s="216"/>
      <c r="D885" s="216"/>
    </row>
    <row r="886" ht="12.75" customHeight="1">
      <c r="C886" s="216"/>
      <c r="D886" s="216"/>
    </row>
    <row r="887" ht="12.75" customHeight="1">
      <c r="C887" s="216"/>
      <c r="D887" s="216"/>
    </row>
    <row r="888" ht="12.75" customHeight="1">
      <c r="C888" s="216"/>
      <c r="D888" s="216"/>
    </row>
    <row r="889" ht="12.75" customHeight="1">
      <c r="C889" s="216"/>
      <c r="D889" s="216"/>
    </row>
    <row r="890" ht="12.75" customHeight="1">
      <c r="C890" s="216"/>
      <c r="D890" s="216"/>
    </row>
    <row r="891" ht="12.75" customHeight="1">
      <c r="C891" s="216"/>
      <c r="D891" s="216"/>
    </row>
    <row r="892" ht="12.75" customHeight="1">
      <c r="C892" s="216"/>
      <c r="D892" s="216"/>
    </row>
    <row r="893" ht="12.75" customHeight="1">
      <c r="C893" s="216"/>
      <c r="D893" s="216"/>
    </row>
    <row r="894" ht="12.75" customHeight="1">
      <c r="C894" s="216"/>
      <c r="D894" s="216"/>
    </row>
    <row r="895" ht="12.75" customHeight="1">
      <c r="C895" s="216"/>
      <c r="D895" s="216"/>
    </row>
    <row r="896" ht="12.75" customHeight="1">
      <c r="C896" s="216"/>
      <c r="D896" s="216"/>
    </row>
    <row r="897" ht="12.75" customHeight="1">
      <c r="C897" s="216"/>
      <c r="D897" s="216"/>
    </row>
    <row r="898" ht="12.75" customHeight="1">
      <c r="C898" s="216"/>
      <c r="D898" s="216"/>
    </row>
    <row r="899" ht="12.75" customHeight="1">
      <c r="C899" s="216"/>
      <c r="D899" s="216"/>
    </row>
    <row r="900" ht="12.75" customHeight="1">
      <c r="C900" s="216"/>
      <c r="D900" s="216"/>
    </row>
    <row r="901" ht="12.75" customHeight="1">
      <c r="C901" s="216"/>
      <c r="D901" s="216"/>
    </row>
    <row r="902" ht="12.75" customHeight="1">
      <c r="C902" s="216"/>
      <c r="D902" s="216"/>
    </row>
    <row r="903" ht="12.75" customHeight="1">
      <c r="C903" s="216"/>
      <c r="D903" s="216"/>
    </row>
    <row r="904" ht="12.75" customHeight="1">
      <c r="C904" s="216"/>
      <c r="D904" s="216"/>
    </row>
    <row r="905" ht="12.75" customHeight="1">
      <c r="C905" s="216"/>
      <c r="D905" s="216"/>
    </row>
    <row r="906" ht="12.75" customHeight="1">
      <c r="C906" s="216"/>
      <c r="D906" s="216"/>
    </row>
    <row r="907" ht="12.75" customHeight="1">
      <c r="C907" s="216"/>
      <c r="D907" s="216"/>
    </row>
    <row r="908" ht="12.75" customHeight="1">
      <c r="C908" s="216"/>
      <c r="D908" s="216"/>
    </row>
    <row r="909" ht="12.75" customHeight="1">
      <c r="C909" s="216"/>
      <c r="D909" s="216"/>
    </row>
    <row r="910" ht="12.75" customHeight="1">
      <c r="C910" s="216"/>
      <c r="D910" s="216"/>
    </row>
    <row r="911" ht="12.75" customHeight="1">
      <c r="C911" s="216"/>
      <c r="D911" s="216"/>
    </row>
    <row r="912" ht="12.75" customHeight="1">
      <c r="C912" s="216"/>
      <c r="D912" s="216"/>
    </row>
    <row r="913" ht="12.75" customHeight="1">
      <c r="C913" s="216"/>
      <c r="D913" s="216"/>
    </row>
    <row r="914" ht="12.75" customHeight="1">
      <c r="C914" s="216"/>
      <c r="D914" s="216"/>
    </row>
    <row r="915" ht="12.75" customHeight="1">
      <c r="C915" s="216"/>
      <c r="D915" s="216"/>
    </row>
    <row r="916" ht="12.75" customHeight="1">
      <c r="C916" s="216"/>
      <c r="D916" s="216"/>
    </row>
    <row r="917" ht="12.75" customHeight="1">
      <c r="C917" s="216"/>
      <c r="D917" s="216"/>
    </row>
    <row r="918" ht="12.75" customHeight="1">
      <c r="C918" s="216"/>
      <c r="D918" s="216"/>
    </row>
    <row r="919" ht="12.75" customHeight="1">
      <c r="C919" s="216"/>
      <c r="D919" s="216"/>
    </row>
    <row r="920" ht="12.75" customHeight="1">
      <c r="C920" s="216"/>
      <c r="D920" s="216"/>
    </row>
    <row r="921" ht="12.75" customHeight="1">
      <c r="C921" s="216"/>
      <c r="D921" s="216"/>
    </row>
    <row r="922" ht="12.75" customHeight="1">
      <c r="C922" s="216"/>
      <c r="D922" s="216"/>
    </row>
    <row r="923" ht="12.75" customHeight="1">
      <c r="C923" s="216"/>
      <c r="D923" s="216"/>
    </row>
    <row r="924" ht="12.75" customHeight="1">
      <c r="C924" s="216"/>
      <c r="D924" s="216"/>
    </row>
    <row r="925" ht="12.75" customHeight="1">
      <c r="C925" s="216"/>
      <c r="D925" s="216"/>
    </row>
    <row r="926" ht="12.75" customHeight="1">
      <c r="C926" s="216"/>
      <c r="D926" s="216"/>
    </row>
    <row r="927" ht="12.75" customHeight="1">
      <c r="C927" s="216"/>
      <c r="D927" s="216"/>
    </row>
    <row r="928" ht="12.75" customHeight="1">
      <c r="C928" s="216"/>
      <c r="D928" s="216"/>
    </row>
    <row r="929" ht="12.75" customHeight="1">
      <c r="C929" s="216"/>
      <c r="D929" s="216"/>
    </row>
    <row r="930" ht="12.75" customHeight="1">
      <c r="C930" s="216"/>
      <c r="D930" s="216"/>
    </row>
    <row r="931" ht="12.75" customHeight="1">
      <c r="C931" s="216"/>
      <c r="D931" s="216"/>
    </row>
    <row r="932" ht="12.75" customHeight="1">
      <c r="C932" s="216"/>
      <c r="D932" s="216"/>
    </row>
    <row r="933" ht="12.75" customHeight="1">
      <c r="C933" s="216"/>
      <c r="D933" s="216"/>
    </row>
    <row r="934" ht="12.75" customHeight="1">
      <c r="C934" s="216"/>
      <c r="D934" s="216"/>
    </row>
    <row r="935" ht="12.75" customHeight="1">
      <c r="C935" s="216"/>
      <c r="D935" s="216"/>
    </row>
    <row r="936" ht="12.75" customHeight="1">
      <c r="C936" s="216"/>
      <c r="D936" s="216"/>
    </row>
    <row r="937" ht="12.75" customHeight="1">
      <c r="C937" s="216"/>
      <c r="D937" s="216"/>
    </row>
    <row r="938" ht="12.75" customHeight="1">
      <c r="C938" s="216"/>
      <c r="D938" s="216"/>
    </row>
    <row r="939" ht="12.75" customHeight="1">
      <c r="C939" s="216"/>
      <c r="D939" s="216"/>
    </row>
    <row r="940" ht="12.75" customHeight="1">
      <c r="C940" s="216"/>
      <c r="D940" s="216"/>
    </row>
    <row r="941" ht="12.75" customHeight="1">
      <c r="C941" s="216"/>
      <c r="D941" s="216"/>
    </row>
    <row r="942" ht="12.75" customHeight="1">
      <c r="C942" s="216"/>
      <c r="D942" s="216"/>
    </row>
    <row r="943" ht="12.75" customHeight="1">
      <c r="C943" s="216"/>
      <c r="D943" s="216"/>
    </row>
    <row r="944" ht="12.75" customHeight="1">
      <c r="C944" s="216"/>
      <c r="D944" s="216"/>
    </row>
    <row r="945" ht="12.75" customHeight="1">
      <c r="C945" s="216"/>
      <c r="D945" s="216"/>
    </row>
    <row r="946" ht="12.75" customHeight="1">
      <c r="C946" s="216"/>
      <c r="D946" s="216"/>
    </row>
    <row r="947" ht="12.75" customHeight="1">
      <c r="C947" s="216"/>
      <c r="D947" s="216"/>
    </row>
    <row r="948" ht="12.75" customHeight="1">
      <c r="C948" s="216"/>
      <c r="D948" s="216"/>
    </row>
    <row r="949" ht="12.75" customHeight="1">
      <c r="C949" s="216"/>
      <c r="D949" s="216"/>
    </row>
    <row r="950" ht="12.75" customHeight="1">
      <c r="C950" s="216"/>
      <c r="D950" s="216"/>
    </row>
    <row r="951" ht="12.75" customHeight="1">
      <c r="C951" s="216"/>
      <c r="D951" s="216"/>
    </row>
    <row r="952" ht="12.75" customHeight="1">
      <c r="C952" s="216"/>
      <c r="D952" s="216"/>
    </row>
    <row r="953" ht="12.75" customHeight="1">
      <c r="C953" s="216"/>
      <c r="D953" s="216"/>
    </row>
    <row r="954" ht="12.75" customHeight="1">
      <c r="C954" s="216"/>
      <c r="D954" s="216"/>
    </row>
    <row r="955" ht="12.75" customHeight="1">
      <c r="C955" s="216"/>
      <c r="D955" s="216"/>
    </row>
    <row r="956" ht="12.75" customHeight="1">
      <c r="C956" s="216"/>
      <c r="D956" s="216"/>
    </row>
    <row r="957" ht="12.75" customHeight="1">
      <c r="C957" s="216"/>
      <c r="D957" s="216"/>
    </row>
    <row r="958" ht="12.75" customHeight="1">
      <c r="C958" s="216"/>
      <c r="D958" s="216"/>
    </row>
    <row r="959" ht="12.75" customHeight="1">
      <c r="C959" s="216"/>
      <c r="D959" s="216"/>
    </row>
    <row r="960" ht="12.75" customHeight="1">
      <c r="C960" s="216"/>
      <c r="D960" s="216"/>
    </row>
    <row r="961" ht="12.75" customHeight="1">
      <c r="C961" s="216"/>
      <c r="D961" s="216"/>
    </row>
    <row r="962" ht="12.75" customHeight="1">
      <c r="C962" s="216"/>
      <c r="D962" s="216"/>
    </row>
    <row r="963" ht="12.75" customHeight="1">
      <c r="C963" s="216"/>
      <c r="D963" s="216"/>
    </row>
    <row r="964" ht="12.75" customHeight="1">
      <c r="C964" s="216"/>
      <c r="D964" s="216"/>
    </row>
    <row r="965" ht="12.75" customHeight="1">
      <c r="C965" s="216"/>
      <c r="D965" s="216"/>
    </row>
    <row r="966" ht="12.75" customHeight="1">
      <c r="C966" s="216"/>
      <c r="D966" s="216"/>
    </row>
    <row r="967" ht="12.75" customHeight="1">
      <c r="C967" s="216"/>
      <c r="D967" s="216"/>
    </row>
    <row r="968" ht="12.75" customHeight="1">
      <c r="C968" s="216"/>
      <c r="D968" s="216"/>
    </row>
    <row r="969" ht="12.75" customHeight="1">
      <c r="C969" s="216"/>
      <c r="D969" s="216"/>
    </row>
    <row r="970" ht="12.75" customHeight="1">
      <c r="C970" s="216"/>
      <c r="D970" s="216"/>
    </row>
    <row r="971" ht="12.75" customHeight="1">
      <c r="C971" s="216"/>
      <c r="D971" s="216"/>
    </row>
    <row r="972" ht="12.75" customHeight="1">
      <c r="C972" s="216"/>
      <c r="D972" s="216"/>
    </row>
    <row r="973" ht="12.75" customHeight="1">
      <c r="C973" s="216"/>
      <c r="D973" s="216"/>
    </row>
    <row r="974" ht="12.75" customHeight="1">
      <c r="C974" s="216"/>
      <c r="D974" s="216"/>
    </row>
    <row r="975" ht="12.75" customHeight="1">
      <c r="C975" s="216"/>
      <c r="D975" s="216"/>
    </row>
    <row r="976" ht="12.75" customHeight="1">
      <c r="C976" s="216"/>
      <c r="D976" s="216"/>
    </row>
    <row r="977" ht="12.75" customHeight="1">
      <c r="C977" s="216"/>
      <c r="D977" s="216"/>
    </row>
    <row r="978" ht="12.75" customHeight="1">
      <c r="C978" s="216"/>
      <c r="D978" s="216"/>
    </row>
    <row r="979" ht="12.75" customHeight="1">
      <c r="C979" s="216"/>
      <c r="D979" s="216"/>
    </row>
  </sheetData>
  <autoFilter ref="$A$4:$AA$255"/>
  <mergeCells count="244">
    <mergeCell ref="X131:Y131"/>
    <mergeCell ref="Z131:AA131"/>
    <mergeCell ref="L132:M132"/>
    <mergeCell ref="L133:M133"/>
    <mergeCell ref="C1:D1"/>
    <mergeCell ref="L3:M3"/>
    <mergeCell ref="L4:M4"/>
    <mergeCell ref="L130:M130"/>
    <mergeCell ref="Z130:AA130"/>
    <mergeCell ref="L131:M131"/>
    <mergeCell ref="Z132:AA132"/>
    <mergeCell ref="X130:Y130"/>
    <mergeCell ref="X132:Y132"/>
    <mergeCell ref="X133:Y133"/>
    <mergeCell ref="Z133:AA133"/>
    <mergeCell ref="X135:Y135"/>
    <mergeCell ref="Z135:AA135"/>
    <mergeCell ref="Z136:AA136"/>
    <mergeCell ref="X136:Y136"/>
    <mergeCell ref="X137:Y137"/>
    <mergeCell ref="X138:Y138"/>
    <mergeCell ref="X139:Y139"/>
    <mergeCell ref="X140:Y140"/>
    <mergeCell ref="X141:Y141"/>
    <mergeCell ref="X142:Y142"/>
    <mergeCell ref="Z144:AA144"/>
    <mergeCell ref="Z145:AA145"/>
    <mergeCell ref="Z146:AA146"/>
    <mergeCell ref="Z147:AA147"/>
    <mergeCell ref="Z148:AA148"/>
    <mergeCell ref="Z149:AA149"/>
    <mergeCell ref="Z150:AA150"/>
    <mergeCell ref="Z137:AA137"/>
    <mergeCell ref="Z138:AA138"/>
    <mergeCell ref="Z139:AA139"/>
    <mergeCell ref="Z140:AA140"/>
    <mergeCell ref="Z141:AA141"/>
    <mergeCell ref="Z142:AA142"/>
    <mergeCell ref="Z143:AA143"/>
    <mergeCell ref="Z174:AA174"/>
    <mergeCell ref="Z175:AA175"/>
    <mergeCell ref="Z167:AA167"/>
    <mergeCell ref="Z168:AA168"/>
    <mergeCell ref="Z169:AA169"/>
    <mergeCell ref="Z170:AA170"/>
    <mergeCell ref="Z171:AA171"/>
    <mergeCell ref="Z172:AA172"/>
    <mergeCell ref="Z173:AA173"/>
    <mergeCell ref="X143:Y143"/>
    <mergeCell ref="X144:Y144"/>
    <mergeCell ref="X145:Y145"/>
    <mergeCell ref="X146:Y146"/>
    <mergeCell ref="X147:Y147"/>
    <mergeCell ref="X148:Y148"/>
    <mergeCell ref="X149:Y149"/>
    <mergeCell ref="X150:Y150"/>
    <mergeCell ref="X152:Y152"/>
    <mergeCell ref="Z152:AA152"/>
    <mergeCell ref="X153:Y153"/>
    <mergeCell ref="Z153:AA153"/>
    <mergeCell ref="X154:Y154"/>
    <mergeCell ref="Z154:AA154"/>
    <mergeCell ref="X155:Y155"/>
    <mergeCell ref="Z155:AA155"/>
    <mergeCell ref="X156:Y156"/>
    <mergeCell ref="Z156:AA156"/>
    <mergeCell ref="X157:Y157"/>
    <mergeCell ref="Z157:AA157"/>
    <mergeCell ref="Z158:AA158"/>
    <mergeCell ref="X158:Y158"/>
    <mergeCell ref="X159:Y159"/>
    <mergeCell ref="X160:Y160"/>
    <mergeCell ref="X161:Y161"/>
    <mergeCell ref="X162:Y162"/>
    <mergeCell ref="X163:Y163"/>
    <mergeCell ref="X164:Y164"/>
    <mergeCell ref="Z159:AA159"/>
    <mergeCell ref="Z160:AA160"/>
    <mergeCell ref="Z161:AA161"/>
    <mergeCell ref="Z162:AA162"/>
    <mergeCell ref="Z163:AA163"/>
    <mergeCell ref="Z164:AA164"/>
    <mergeCell ref="Z165:AA165"/>
    <mergeCell ref="X165:Y165"/>
    <mergeCell ref="X167:Y167"/>
    <mergeCell ref="X168:Y168"/>
    <mergeCell ref="X169:Y169"/>
    <mergeCell ref="X170:Y170"/>
    <mergeCell ref="X171:Y171"/>
    <mergeCell ref="X172:Y172"/>
    <mergeCell ref="X173:Y173"/>
    <mergeCell ref="X174:Y174"/>
    <mergeCell ref="X175:Y175"/>
    <mergeCell ref="X176:Y176"/>
    <mergeCell ref="Z176:AA176"/>
    <mergeCell ref="X177:Y177"/>
    <mergeCell ref="Z177:AA177"/>
    <mergeCell ref="Z205:AA205"/>
    <mergeCell ref="Z206:AA206"/>
    <mergeCell ref="Z198:AA198"/>
    <mergeCell ref="Z199:AA199"/>
    <mergeCell ref="Z200:AA200"/>
    <mergeCell ref="Z201:AA201"/>
    <mergeCell ref="Z202:AA202"/>
    <mergeCell ref="Z203:AA203"/>
    <mergeCell ref="Z204:AA204"/>
    <mergeCell ref="X178:Y178"/>
    <mergeCell ref="Z178:AA178"/>
    <mergeCell ref="X179:Y179"/>
    <mergeCell ref="Z179:AA179"/>
    <mergeCell ref="X180:Y180"/>
    <mergeCell ref="Z180:AA180"/>
    <mergeCell ref="Z182:AA182"/>
    <mergeCell ref="X182:Y182"/>
    <mergeCell ref="X183:Y183"/>
    <mergeCell ref="X184:Y184"/>
    <mergeCell ref="X185:Y185"/>
    <mergeCell ref="X186:Y186"/>
    <mergeCell ref="X187:Y187"/>
    <mergeCell ref="X188:Y188"/>
    <mergeCell ref="Z183:AA183"/>
    <mergeCell ref="Z184:AA184"/>
    <mergeCell ref="Z185:AA185"/>
    <mergeCell ref="Z186:AA186"/>
    <mergeCell ref="Z187:AA187"/>
    <mergeCell ref="Z188:AA188"/>
    <mergeCell ref="Z189:AA189"/>
    <mergeCell ref="X189:Y189"/>
    <mergeCell ref="X190:Y190"/>
    <mergeCell ref="X191:Y191"/>
    <mergeCell ref="X192:Y192"/>
    <mergeCell ref="X193:Y193"/>
    <mergeCell ref="X194:Y194"/>
    <mergeCell ref="X195:Y195"/>
    <mergeCell ref="Z190:AA190"/>
    <mergeCell ref="Z191:AA191"/>
    <mergeCell ref="Z192:AA192"/>
    <mergeCell ref="Z193:AA193"/>
    <mergeCell ref="Z194:AA194"/>
    <mergeCell ref="Z195:AA195"/>
    <mergeCell ref="Z197:AA197"/>
    <mergeCell ref="X197:Y197"/>
    <mergeCell ref="X198:Y198"/>
    <mergeCell ref="X199:Y199"/>
    <mergeCell ref="X200:Y200"/>
    <mergeCell ref="X201:Y201"/>
    <mergeCell ref="X202:Y202"/>
    <mergeCell ref="X203:Y203"/>
    <mergeCell ref="X204:Y204"/>
    <mergeCell ref="X205:Y205"/>
    <mergeCell ref="X206:Y206"/>
    <mergeCell ref="X207:Y207"/>
    <mergeCell ref="Z207:AA207"/>
    <mergeCell ref="X208:Y208"/>
    <mergeCell ref="Z208:AA208"/>
    <mergeCell ref="Z236:AA236"/>
    <mergeCell ref="Z237:AA237"/>
    <mergeCell ref="Z229:AA229"/>
    <mergeCell ref="Z230:AA230"/>
    <mergeCell ref="Z231:AA231"/>
    <mergeCell ref="Z232:AA232"/>
    <mergeCell ref="Z233:AA233"/>
    <mergeCell ref="Z234:AA234"/>
    <mergeCell ref="Z235:AA235"/>
    <mergeCell ref="X240:Y240"/>
    <mergeCell ref="Z240:AA240"/>
    <mergeCell ref="X242:Y242"/>
    <mergeCell ref="Z242:AA242"/>
    <mergeCell ref="X243:Y243"/>
    <mergeCell ref="Z243:AA243"/>
    <mergeCell ref="Z244:AA244"/>
    <mergeCell ref="X251:Y251"/>
    <mergeCell ref="X252:Y252"/>
    <mergeCell ref="X253:Y253"/>
    <mergeCell ref="X254:Y254"/>
    <mergeCell ref="X255:Y255"/>
    <mergeCell ref="X244:Y244"/>
    <mergeCell ref="X245:Y245"/>
    <mergeCell ref="X246:Y246"/>
    <mergeCell ref="X247:Y247"/>
    <mergeCell ref="X248:Y248"/>
    <mergeCell ref="X249:Y249"/>
    <mergeCell ref="X250:Y250"/>
    <mergeCell ref="Z252:AA252"/>
    <mergeCell ref="Z253:AA253"/>
    <mergeCell ref="Z254:AA254"/>
    <mergeCell ref="Z255:AA255"/>
    <mergeCell ref="Z257:AA257"/>
    <mergeCell ref="Z245:AA245"/>
    <mergeCell ref="Z246:AA246"/>
    <mergeCell ref="Z247:AA247"/>
    <mergeCell ref="Z248:AA248"/>
    <mergeCell ref="Z249:AA249"/>
    <mergeCell ref="Z250:AA250"/>
    <mergeCell ref="Z251:AA251"/>
    <mergeCell ref="X209:Y209"/>
    <mergeCell ref="Z209:AA209"/>
    <mergeCell ref="X210:Y210"/>
    <mergeCell ref="Z210:AA210"/>
    <mergeCell ref="X212:Y212"/>
    <mergeCell ref="Z212:AA212"/>
    <mergeCell ref="Z213:AA213"/>
    <mergeCell ref="X213:Y213"/>
    <mergeCell ref="X214:Y214"/>
    <mergeCell ref="X215:Y215"/>
    <mergeCell ref="X216:Y216"/>
    <mergeCell ref="X217:Y217"/>
    <mergeCell ref="X218:Y218"/>
    <mergeCell ref="X219:Y219"/>
    <mergeCell ref="Z214:AA214"/>
    <mergeCell ref="Z215:AA215"/>
    <mergeCell ref="Z216:AA216"/>
    <mergeCell ref="Z217:AA217"/>
    <mergeCell ref="Z218:AA218"/>
    <mergeCell ref="Z219:AA219"/>
    <mergeCell ref="Z220:AA220"/>
    <mergeCell ref="X220:Y220"/>
    <mergeCell ref="X221:Y221"/>
    <mergeCell ref="X222:Y222"/>
    <mergeCell ref="X223:Y223"/>
    <mergeCell ref="X224:Y224"/>
    <mergeCell ref="X225:Y225"/>
    <mergeCell ref="X227:Y227"/>
    <mergeCell ref="Z221:AA221"/>
    <mergeCell ref="Z222:AA222"/>
    <mergeCell ref="Z223:AA223"/>
    <mergeCell ref="Z224:AA224"/>
    <mergeCell ref="Z225:AA225"/>
    <mergeCell ref="Z227:AA227"/>
    <mergeCell ref="Z228:AA228"/>
    <mergeCell ref="X228:Y228"/>
    <mergeCell ref="X229:Y229"/>
    <mergeCell ref="X230:Y230"/>
    <mergeCell ref="X231:Y231"/>
    <mergeCell ref="X232:Y232"/>
    <mergeCell ref="X233:Y233"/>
    <mergeCell ref="X234:Y234"/>
    <mergeCell ref="X235:Y235"/>
    <mergeCell ref="X236:Y236"/>
    <mergeCell ref="X237:Y237"/>
    <mergeCell ref="X238:Y238"/>
    <mergeCell ref="Z238:AA238"/>
    <mergeCell ref="X239:Y239"/>
    <mergeCell ref="Z239:AA239"/>
  </mergeCells>
  <conditionalFormatting sqref="AC135:AC255">
    <cfRule type="cellIs" dxfId="0" priority="1" operator="lessThan">
      <formula>0</formula>
    </cfRule>
  </conditionalFormatting>
  <conditionalFormatting sqref="AC135:AC255">
    <cfRule type="cellIs" dxfId="1" priority="2" operator="greaterThan">
      <formula>0</formula>
    </cfRule>
  </conditionalFormatting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4"/>
    </row>
    <row r="2" ht="12.75" customHeight="1">
      <c r="I2" s="216"/>
    </row>
    <row r="3" ht="12.75" customHeight="1">
      <c r="I3" s="216"/>
    </row>
    <row r="4" ht="12.75" customHeight="1">
      <c r="I4" s="216"/>
    </row>
    <row r="5" ht="12.75" customHeight="1">
      <c r="I5" s="216"/>
    </row>
    <row r="6" ht="14.25" customHeight="1">
      <c r="I6" s="216"/>
    </row>
    <row r="7" ht="25.5" customHeight="1">
      <c r="I7" s="216"/>
    </row>
    <row r="8" ht="4.5" customHeight="1">
      <c r="I8" s="216"/>
    </row>
    <row r="9" ht="12.75" customHeight="1">
      <c r="I9" s="216"/>
    </row>
    <row r="10" ht="12.75" customHeight="1">
      <c r="I10" s="216"/>
    </row>
    <row r="11" ht="12.75" customHeight="1">
      <c r="I11" s="216"/>
    </row>
    <row r="12" ht="12.75" customHeight="1">
      <c r="I12" s="216"/>
    </row>
    <row r="13" ht="12.75" customHeight="1">
      <c r="I13" s="216"/>
    </row>
    <row r="14" ht="12.75" customHeight="1">
      <c r="I14" s="216"/>
    </row>
    <row r="15" ht="12.75" customHeight="1">
      <c r="I15" s="216"/>
    </row>
    <row r="16" ht="12.75" customHeight="1">
      <c r="I16" s="216"/>
    </row>
    <row r="17" ht="12.75" customHeight="1">
      <c r="I17" s="216"/>
    </row>
    <row r="18" ht="12.75" customHeight="1">
      <c r="I18" s="216"/>
    </row>
    <row r="19" ht="12.75" customHeight="1">
      <c r="I19" s="216"/>
    </row>
    <row r="20" ht="12.75" customHeight="1">
      <c r="I20" s="216"/>
    </row>
    <row r="21" ht="12.75" customHeight="1">
      <c r="I21" s="216"/>
    </row>
    <row r="22" ht="12.75" customHeight="1">
      <c r="I22" s="216"/>
    </row>
    <row r="23" ht="12.75" customHeight="1">
      <c r="I23" s="216"/>
    </row>
    <row r="24" ht="12.75" customHeight="1">
      <c r="I24" s="216"/>
    </row>
    <row r="25" ht="12.75" customHeight="1">
      <c r="I25" s="216"/>
    </row>
    <row r="26" ht="12.75" customHeight="1">
      <c r="I26" s="216"/>
    </row>
    <row r="27" ht="12.75" customHeight="1">
      <c r="I27" s="216"/>
    </row>
    <row r="28" ht="12.75" customHeight="1">
      <c r="I28" s="216"/>
    </row>
    <row r="29" ht="12.75" customHeight="1">
      <c r="I29" s="216"/>
    </row>
    <row r="30" ht="12.75" customHeight="1">
      <c r="I30" s="216"/>
    </row>
    <row r="31" ht="12.75" customHeight="1">
      <c r="I31" s="216"/>
    </row>
    <row r="32" ht="12.75" customHeight="1">
      <c r="I32" s="216"/>
    </row>
    <row r="33" ht="12.75" customHeight="1">
      <c r="I33" s="216"/>
    </row>
    <row r="34" ht="12.75" customHeight="1">
      <c r="I34" s="216"/>
    </row>
    <row r="35" ht="12.75" customHeight="1">
      <c r="I35" s="216"/>
    </row>
    <row r="36" ht="12.75" customHeight="1">
      <c r="I36" s="216"/>
    </row>
    <row r="37" ht="12.75" customHeight="1">
      <c r="I37" s="216"/>
    </row>
    <row r="38" ht="12.75" customHeight="1">
      <c r="I38" s="216"/>
    </row>
    <row r="39" ht="12.75" customHeight="1">
      <c r="I39" s="216"/>
    </row>
    <row r="40" ht="12.75" customHeight="1">
      <c r="I40" s="216"/>
    </row>
    <row r="41" ht="12.75" customHeight="1">
      <c r="I41" s="216"/>
    </row>
    <row r="42" ht="12.75" customHeight="1">
      <c r="I42" s="216"/>
    </row>
    <row r="43" ht="12.75" customHeight="1">
      <c r="I43" s="216"/>
    </row>
    <row r="44" ht="12.75" customHeight="1">
      <c r="I44" s="216"/>
    </row>
    <row r="45" ht="12.75" customHeight="1">
      <c r="I45" s="216"/>
    </row>
    <row r="46" ht="12.75" customHeight="1">
      <c r="I46" s="216"/>
    </row>
    <row r="47" ht="12.75" customHeight="1">
      <c r="I47" s="216"/>
    </row>
    <row r="48" ht="12.75" customHeight="1">
      <c r="I48" s="216"/>
    </row>
    <row r="49" ht="12.75" customHeight="1">
      <c r="I49" s="216"/>
    </row>
    <row r="50" ht="12.75" customHeight="1">
      <c r="I50" s="216"/>
    </row>
    <row r="51" ht="12.75" customHeight="1">
      <c r="I51" s="216"/>
    </row>
    <row r="52" ht="12.75" customHeight="1">
      <c r="I52" s="216"/>
    </row>
    <row r="53" ht="12.75" customHeight="1">
      <c r="I53" s="216"/>
    </row>
    <row r="54" ht="12.75" customHeight="1">
      <c r="I54" s="216"/>
    </row>
    <row r="55" ht="12.75" customHeight="1">
      <c r="I55" s="216"/>
    </row>
    <row r="56" ht="12.75" customHeight="1">
      <c r="I56" s="216"/>
    </row>
    <row r="57" ht="12.75" customHeight="1">
      <c r="I57" s="216"/>
    </row>
    <row r="58" ht="12.75" customHeight="1">
      <c r="I58" s="216"/>
    </row>
    <row r="59" ht="12.75" customHeight="1">
      <c r="I59" s="216"/>
    </row>
    <row r="60" ht="12.75" customHeight="1">
      <c r="I60" s="216"/>
    </row>
    <row r="61" ht="12.75" customHeight="1">
      <c r="I61" s="216"/>
    </row>
    <row r="62" ht="12.75" customHeight="1">
      <c r="I62" s="216"/>
    </row>
    <row r="63" ht="12.75" customHeight="1">
      <c r="I63" s="216"/>
    </row>
    <row r="64" ht="12.75" customHeight="1">
      <c r="I64" s="216"/>
    </row>
    <row r="65" ht="12.75" customHeight="1">
      <c r="I65" s="216"/>
    </row>
    <row r="66" ht="12.75" customHeight="1">
      <c r="I66" s="216"/>
    </row>
    <row r="67" ht="12.75" customHeight="1">
      <c r="I67" s="216"/>
    </row>
    <row r="68" ht="12.75" customHeight="1">
      <c r="I68" s="216"/>
    </row>
    <row r="69" ht="12.75" customHeight="1">
      <c r="I69" s="216"/>
    </row>
    <row r="70" ht="12.75" customHeight="1">
      <c r="I70" s="216"/>
    </row>
    <row r="71" ht="12.75" customHeight="1">
      <c r="I71" s="216"/>
    </row>
    <row r="72" ht="12.75" customHeight="1">
      <c r="I72" s="216"/>
    </row>
    <row r="73" ht="12.75" customHeight="1">
      <c r="I73" s="216"/>
    </row>
    <row r="74" ht="12.75" customHeight="1">
      <c r="I74" s="216"/>
    </row>
    <row r="75" ht="12.75" customHeight="1">
      <c r="I75" s="216"/>
    </row>
    <row r="76" ht="12.75" customHeight="1">
      <c r="I76" s="216"/>
    </row>
    <row r="77" ht="12.75" customHeight="1">
      <c r="I77" s="216"/>
    </row>
    <row r="78" ht="12.75" customHeight="1">
      <c r="I78" s="216"/>
    </row>
    <row r="79" ht="12.75" customHeight="1">
      <c r="I79" s="216"/>
    </row>
    <row r="80" ht="12.75" customHeight="1">
      <c r="I80" s="216"/>
    </row>
    <row r="81" ht="12.75" customHeight="1">
      <c r="I81" s="216"/>
    </row>
    <row r="82" ht="12.75" customHeight="1">
      <c r="I82" s="216"/>
    </row>
    <row r="83" ht="12.75" customHeight="1">
      <c r="I83" s="216"/>
    </row>
    <row r="84" ht="12.75" customHeight="1">
      <c r="I84" s="216"/>
    </row>
    <row r="85" ht="12.75" customHeight="1">
      <c r="I85" s="216"/>
    </row>
    <row r="86" ht="12.75" customHeight="1">
      <c r="I86" s="216"/>
    </row>
    <row r="87" ht="12.75" customHeight="1">
      <c r="I87" s="216"/>
    </row>
    <row r="88" ht="12.75" customHeight="1">
      <c r="I88" s="216"/>
    </row>
    <row r="89" ht="12.75" customHeight="1">
      <c r="I89" s="216"/>
    </row>
    <row r="90" ht="12.75" customHeight="1">
      <c r="I90" s="216"/>
    </row>
    <row r="91" ht="12.75" customHeight="1">
      <c r="I91" s="216"/>
    </row>
    <row r="92" ht="12.75" customHeight="1">
      <c r="I92" s="216"/>
    </row>
    <row r="93" ht="12.75" customHeight="1">
      <c r="I93" s="216"/>
    </row>
    <row r="94" ht="12.75" customHeight="1">
      <c r="I94" s="216"/>
    </row>
    <row r="95" ht="12.75" customHeight="1">
      <c r="I95" s="216"/>
    </row>
    <row r="96" ht="12.75" customHeight="1">
      <c r="I96" s="216"/>
    </row>
    <row r="97" ht="12.75" customHeight="1">
      <c r="I97" s="216"/>
    </row>
    <row r="98" ht="12.75" customHeight="1">
      <c r="I98" s="216"/>
    </row>
    <row r="99" ht="12.75" customHeight="1">
      <c r="I99" s="216"/>
    </row>
    <row r="100" ht="12.75" customHeight="1">
      <c r="I100" s="216"/>
    </row>
    <row r="101" ht="12.75" customHeight="1">
      <c r="I101" s="216"/>
    </row>
    <row r="102" ht="12.75" customHeight="1">
      <c r="I102" s="216"/>
    </row>
    <row r="103" ht="12.75" customHeight="1">
      <c r="I103" s="216"/>
    </row>
    <row r="104" ht="12.75" customHeight="1">
      <c r="I104" s="216"/>
    </row>
    <row r="105" ht="12.75" customHeight="1">
      <c r="I105" s="216"/>
    </row>
    <row r="106" ht="12.75" customHeight="1">
      <c r="I106" s="216"/>
    </row>
    <row r="107" ht="12.75" customHeight="1">
      <c r="I107" s="216"/>
    </row>
    <row r="108" ht="12.75" customHeight="1">
      <c r="I108" s="216"/>
    </row>
    <row r="109" ht="12.75" customHeight="1">
      <c r="I109" s="216"/>
    </row>
    <row r="110" ht="12.75" customHeight="1">
      <c r="I110" s="216"/>
    </row>
    <row r="111" ht="12.75" customHeight="1">
      <c r="I111" s="216"/>
    </row>
    <row r="112" ht="12.75" customHeight="1">
      <c r="I112" s="216"/>
    </row>
    <row r="113" ht="12.75" customHeight="1">
      <c r="I113" s="216"/>
    </row>
    <row r="114" ht="12.75" customHeight="1">
      <c r="I114" s="216"/>
    </row>
    <row r="115" ht="12.75" customHeight="1">
      <c r="I115" s="216"/>
    </row>
    <row r="116" ht="12.75" customHeight="1">
      <c r="I116" s="216"/>
    </row>
    <row r="117" ht="12.75" customHeight="1">
      <c r="I117" s="216"/>
    </row>
    <row r="118" ht="12.75" customHeight="1">
      <c r="I118" s="216"/>
    </row>
    <row r="119" ht="12.75" customHeight="1">
      <c r="I119" s="216"/>
    </row>
    <row r="120" ht="12.75" customHeight="1">
      <c r="I120" s="216"/>
    </row>
    <row r="121" ht="12.75" customHeight="1">
      <c r="I121" s="216"/>
    </row>
    <row r="122" ht="12.75" customHeight="1">
      <c r="I122" s="216"/>
    </row>
    <row r="123" ht="12.75" customHeight="1">
      <c r="I123" s="216"/>
    </row>
    <row r="124" ht="12.75" customHeight="1">
      <c r="I124" s="216"/>
    </row>
    <row r="125" ht="12.75" customHeight="1">
      <c r="I125" s="216"/>
    </row>
    <row r="126" ht="12.75" customHeight="1">
      <c r="I126" s="216"/>
    </row>
    <row r="127" ht="12.75" customHeight="1">
      <c r="I127" s="216"/>
    </row>
    <row r="128" ht="12.75" customHeight="1">
      <c r="I128" s="216"/>
    </row>
    <row r="129" ht="12.75" customHeight="1">
      <c r="I129" s="216"/>
    </row>
    <row r="130" ht="12.75" customHeight="1">
      <c r="I130" s="216"/>
    </row>
    <row r="131" ht="12.75" customHeight="1">
      <c r="I131" s="216"/>
    </row>
    <row r="132" ht="12.75" customHeight="1">
      <c r="I132" s="216"/>
    </row>
    <row r="133" ht="12.75" customHeight="1">
      <c r="I133" s="216"/>
    </row>
    <row r="134" ht="12.75" customHeight="1">
      <c r="I134" s="216"/>
    </row>
    <row r="135" ht="12.75" customHeight="1">
      <c r="I135" s="216"/>
    </row>
    <row r="136" ht="12.75" customHeight="1">
      <c r="I136" s="216"/>
    </row>
    <row r="137" ht="12.75" customHeight="1">
      <c r="I137" s="216"/>
    </row>
    <row r="138" ht="12.75" customHeight="1">
      <c r="I138" s="216"/>
    </row>
    <row r="139" ht="12.75" customHeight="1">
      <c r="I139" s="216"/>
    </row>
    <row r="140" ht="12.75" customHeight="1">
      <c r="I140" s="216"/>
    </row>
    <row r="141" ht="12.75" customHeight="1">
      <c r="I141" s="216"/>
    </row>
    <row r="142" ht="12.75" customHeight="1">
      <c r="I142" s="216"/>
    </row>
    <row r="143" ht="12.75" customHeight="1">
      <c r="I143" s="216"/>
    </row>
    <row r="144" ht="12.75" customHeight="1">
      <c r="I144" s="216"/>
    </row>
    <row r="145" ht="12.75" customHeight="1">
      <c r="I145" s="216"/>
    </row>
    <row r="146" ht="12.75" customHeight="1">
      <c r="I146" s="216"/>
    </row>
    <row r="147" ht="12.75" customHeight="1">
      <c r="I147" s="216"/>
    </row>
    <row r="148" ht="12.75" customHeight="1">
      <c r="I148" s="216"/>
    </row>
    <row r="149" ht="12.75" customHeight="1">
      <c r="I149" s="216"/>
    </row>
    <row r="150" ht="12.75" customHeight="1">
      <c r="I150" s="216"/>
    </row>
    <row r="151" ht="12.75" customHeight="1">
      <c r="I151" s="216"/>
    </row>
    <row r="152" ht="12.75" customHeight="1">
      <c r="I152" s="216"/>
    </row>
    <row r="153" ht="12.75" customHeight="1">
      <c r="I153" s="216"/>
    </row>
    <row r="154" ht="12.75" customHeight="1">
      <c r="I154" s="216"/>
    </row>
    <row r="155" ht="12.75" customHeight="1">
      <c r="I155" s="216"/>
    </row>
    <row r="156" ht="12.75" customHeight="1">
      <c r="I156" s="216"/>
    </row>
    <row r="157" ht="12.75" customHeight="1">
      <c r="I157" s="216"/>
    </row>
    <row r="158" ht="12.75" customHeight="1">
      <c r="I158" s="216"/>
    </row>
    <row r="159" ht="12.75" customHeight="1">
      <c r="I159" s="216"/>
    </row>
    <row r="160" ht="12.75" customHeight="1">
      <c r="I160" s="216"/>
    </row>
    <row r="161" ht="12.75" customHeight="1">
      <c r="I161" s="216"/>
    </row>
    <row r="162" ht="12.75" customHeight="1">
      <c r="I162" s="216"/>
    </row>
    <row r="163" ht="12.75" customHeight="1">
      <c r="I163" s="216"/>
    </row>
    <row r="164" ht="12.75" customHeight="1">
      <c r="I164" s="216"/>
    </row>
    <row r="165" ht="12.75" customHeight="1">
      <c r="I165" s="216"/>
    </row>
    <row r="166" ht="12.75" customHeight="1">
      <c r="I166" s="216"/>
    </row>
    <row r="167" ht="12.75" customHeight="1">
      <c r="I167" s="216"/>
    </row>
    <row r="168" ht="12.75" customHeight="1">
      <c r="I168" s="216"/>
    </row>
    <row r="169" ht="12.75" customHeight="1">
      <c r="I169" s="216"/>
    </row>
    <row r="170" ht="12.75" customHeight="1">
      <c r="I170" s="216"/>
    </row>
    <row r="171" ht="12.75" customHeight="1">
      <c r="I171" s="216"/>
    </row>
    <row r="172" ht="12.75" customHeight="1">
      <c r="I172" s="216"/>
    </row>
    <row r="173" ht="12.75" customHeight="1">
      <c r="I173" s="216"/>
    </row>
    <row r="174" ht="12.75" customHeight="1">
      <c r="I174" s="216"/>
    </row>
    <row r="175" ht="12.75" customHeight="1">
      <c r="I175" s="216"/>
    </row>
    <row r="176" ht="12.75" customHeight="1">
      <c r="I176" s="216"/>
    </row>
    <row r="177" ht="12.75" customHeight="1">
      <c r="I177" s="216"/>
    </row>
    <row r="178" ht="12.75" customHeight="1">
      <c r="I178" s="216"/>
    </row>
    <row r="179" ht="12.75" customHeight="1">
      <c r="I179" s="216"/>
    </row>
    <row r="180" ht="12.75" customHeight="1">
      <c r="I180" s="216"/>
    </row>
    <row r="181" ht="12.75" customHeight="1">
      <c r="I181" s="216"/>
    </row>
    <row r="182" ht="12.75" customHeight="1">
      <c r="I182" s="216"/>
    </row>
    <row r="183" ht="12.75" customHeight="1">
      <c r="I183" s="216"/>
    </row>
    <row r="184" ht="12.75" customHeight="1">
      <c r="I184" s="216"/>
    </row>
    <row r="185" ht="12.75" customHeight="1">
      <c r="I185" s="216"/>
    </row>
    <row r="186" ht="12.75" customHeight="1">
      <c r="I186" s="216"/>
    </row>
    <row r="187" ht="12.75" customHeight="1">
      <c r="I187" s="216"/>
    </row>
    <row r="188" ht="12.75" customHeight="1">
      <c r="I188" s="216"/>
    </row>
    <row r="189" ht="12.75" customHeight="1">
      <c r="I189" s="216"/>
    </row>
    <row r="190" ht="12.75" customHeight="1">
      <c r="I190" s="216"/>
    </row>
    <row r="191" ht="12.75" customHeight="1">
      <c r="I191" s="216"/>
    </row>
    <row r="192" ht="12.75" customHeight="1">
      <c r="I192" s="216"/>
    </row>
    <row r="193" ht="12.75" customHeight="1">
      <c r="I193" s="216"/>
    </row>
    <row r="194" ht="12.75" customHeight="1">
      <c r="I194" s="216"/>
    </row>
    <row r="195" ht="12.75" customHeight="1">
      <c r="I195" s="216"/>
    </row>
    <row r="196" ht="12.75" customHeight="1">
      <c r="I196" s="216"/>
    </row>
    <row r="197" ht="12.75" customHeight="1">
      <c r="I197" s="216"/>
    </row>
    <row r="198" ht="12.75" customHeight="1">
      <c r="I198" s="216"/>
    </row>
    <row r="199" ht="12.75" customHeight="1">
      <c r="I199" s="216"/>
    </row>
    <row r="200" ht="12.75" customHeight="1">
      <c r="I200" s="216"/>
    </row>
    <row r="201" ht="12.75" customHeight="1">
      <c r="I201" s="216"/>
    </row>
    <row r="202" ht="12.75" customHeight="1">
      <c r="I202" s="216"/>
    </row>
    <row r="203" ht="12.75" customHeight="1">
      <c r="I203" s="216"/>
    </row>
    <row r="204" ht="12.75" customHeight="1">
      <c r="I204" s="216"/>
    </row>
    <row r="205" ht="12.75" customHeight="1">
      <c r="I205" s="216"/>
    </row>
    <row r="206" ht="12.75" customHeight="1">
      <c r="I206" s="216"/>
    </row>
    <row r="207" ht="12.75" customHeight="1">
      <c r="I207" s="216"/>
    </row>
    <row r="208" ht="12.75" customHeight="1">
      <c r="I208" s="216"/>
    </row>
    <row r="209" ht="12.75" customHeight="1">
      <c r="I209" s="216"/>
    </row>
    <row r="210" ht="12.75" customHeight="1">
      <c r="I210" s="216"/>
    </row>
    <row r="211" ht="12.75" customHeight="1">
      <c r="I211" s="216"/>
    </row>
    <row r="212" ht="12.75" customHeight="1">
      <c r="I212" s="216"/>
    </row>
    <row r="213" ht="12.75" customHeight="1">
      <c r="I213" s="216"/>
    </row>
    <row r="214" ht="12.75" customHeight="1">
      <c r="I214" s="216"/>
    </row>
    <row r="215" ht="12.75" customHeight="1">
      <c r="I215" s="216"/>
    </row>
    <row r="216" ht="12.75" customHeight="1">
      <c r="I216" s="216"/>
    </row>
    <row r="217" ht="12.75" customHeight="1">
      <c r="I217" s="216"/>
    </row>
    <row r="218" ht="12.75" customHeight="1">
      <c r="I218" s="216"/>
    </row>
    <row r="219" ht="12.75" customHeight="1">
      <c r="I219" s="216"/>
    </row>
    <row r="220" ht="12.75" customHeight="1">
      <c r="I220" s="216"/>
    </row>
    <row r="221" ht="12.75" customHeight="1">
      <c r="I221" s="216"/>
    </row>
    <row r="222" ht="12.75" customHeight="1">
      <c r="I222" s="216"/>
    </row>
    <row r="223" ht="12.75" customHeight="1">
      <c r="I223" s="216"/>
    </row>
    <row r="224" ht="12.75" customHeight="1">
      <c r="I224" s="216"/>
    </row>
    <row r="225" ht="12.75" customHeight="1">
      <c r="I225" s="216"/>
    </row>
    <row r="226" ht="12.75" customHeight="1">
      <c r="I226" s="216"/>
    </row>
    <row r="227" ht="12.75" customHeight="1">
      <c r="I227" s="216"/>
    </row>
    <row r="228" ht="12.75" customHeight="1">
      <c r="I228" s="216"/>
    </row>
    <row r="229" ht="12.75" customHeight="1">
      <c r="I229" s="216"/>
    </row>
    <row r="230" ht="12.75" customHeight="1">
      <c r="I230" s="216"/>
    </row>
    <row r="231" ht="12.75" customHeight="1">
      <c r="I231" s="216"/>
    </row>
    <row r="232" ht="12.75" customHeight="1">
      <c r="I232" s="216"/>
    </row>
    <row r="233" ht="12.75" customHeight="1">
      <c r="I233" s="216"/>
    </row>
    <row r="234" ht="12.75" customHeight="1">
      <c r="I234" s="216"/>
    </row>
    <row r="235" ht="12.75" customHeight="1">
      <c r="I235" s="216"/>
    </row>
    <row r="236" ht="12.75" customHeight="1">
      <c r="I236" s="216"/>
    </row>
    <row r="237" ht="12.75" customHeight="1">
      <c r="I237" s="216"/>
    </row>
    <row r="238" ht="12.75" customHeight="1">
      <c r="I238" s="216"/>
    </row>
    <row r="239" ht="12.75" customHeight="1">
      <c r="I239" s="216"/>
    </row>
    <row r="240" ht="12.75" customHeight="1">
      <c r="I240" s="216"/>
    </row>
    <row r="241" ht="12.75" customHeight="1">
      <c r="I241" s="216"/>
    </row>
    <row r="242" ht="12.75" customHeight="1">
      <c r="I242" s="216"/>
    </row>
    <row r="243" ht="12.75" customHeight="1">
      <c r="I243" s="216"/>
    </row>
    <row r="244" ht="12.75" customHeight="1">
      <c r="I244" s="216"/>
    </row>
    <row r="245" ht="12.75" customHeight="1">
      <c r="I245" s="216"/>
    </row>
    <row r="246" ht="12.75" customHeight="1">
      <c r="I246" s="216"/>
    </row>
    <row r="247" ht="12.75" customHeight="1">
      <c r="I247" s="216"/>
    </row>
    <row r="248" ht="12.75" customHeight="1">
      <c r="I248" s="216"/>
    </row>
    <row r="249" ht="12.75" customHeight="1">
      <c r="I249" s="216"/>
    </row>
    <row r="250" ht="12.75" customHeight="1">
      <c r="I250" s="216"/>
    </row>
    <row r="251" ht="12.75" customHeight="1">
      <c r="I251" s="216"/>
    </row>
    <row r="252" ht="12.75" customHeight="1">
      <c r="I252" s="216"/>
    </row>
    <row r="253" ht="12.75" customHeight="1">
      <c r="I253" s="216"/>
    </row>
    <row r="254" ht="12.75" customHeight="1">
      <c r="I254" s="216"/>
    </row>
    <row r="255" ht="12.75" customHeight="1">
      <c r="I255" s="216"/>
    </row>
    <row r="256" ht="12.75" customHeight="1">
      <c r="I256" s="216"/>
    </row>
    <row r="257" ht="12.75" customHeight="1">
      <c r="I257" s="216"/>
    </row>
    <row r="258" ht="12.75" customHeight="1">
      <c r="I258" s="216"/>
    </row>
    <row r="259" ht="12.75" customHeight="1">
      <c r="I259" s="216"/>
    </row>
    <row r="260" ht="12.75" customHeight="1">
      <c r="I260" s="216"/>
    </row>
    <row r="261" ht="12.75" customHeight="1">
      <c r="I261" s="216"/>
    </row>
    <row r="262" ht="12.75" customHeight="1">
      <c r="I262" s="216"/>
    </row>
    <row r="263" ht="12.75" customHeight="1">
      <c r="I263" s="216"/>
    </row>
    <row r="264" ht="12.75" customHeight="1">
      <c r="I264" s="216"/>
    </row>
    <row r="265" ht="12.75" customHeight="1">
      <c r="I265" s="216"/>
    </row>
    <row r="266" ht="12.75" customHeight="1">
      <c r="I266" s="216"/>
    </row>
    <row r="267" ht="12.75" customHeight="1">
      <c r="I267" s="216"/>
    </row>
    <row r="268" ht="12.75" customHeight="1">
      <c r="I268" s="216"/>
    </row>
    <row r="269" ht="12.75" customHeight="1">
      <c r="I269" s="216"/>
    </row>
    <row r="270" ht="12.75" customHeight="1">
      <c r="I270" s="216"/>
    </row>
    <row r="271" ht="12.75" customHeight="1">
      <c r="I271" s="216"/>
    </row>
    <row r="272" ht="12.75" customHeight="1">
      <c r="I272" s="216"/>
    </row>
    <row r="273" ht="12.75" customHeight="1">
      <c r="I273" s="216"/>
    </row>
    <row r="274" ht="12.75" customHeight="1">
      <c r="I274" s="216"/>
    </row>
    <row r="275" ht="12.75" customHeight="1">
      <c r="I275" s="216"/>
    </row>
    <row r="276" ht="12.75" customHeight="1">
      <c r="I276" s="216"/>
    </row>
    <row r="277" ht="12.75" customHeight="1">
      <c r="I277" s="216"/>
    </row>
    <row r="278" ht="12.75" customHeight="1">
      <c r="I278" s="216"/>
    </row>
    <row r="279" ht="12.75" customHeight="1">
      <c r="I279" s="216"/>
    </row>
    <row r="280" ht="12.75" customHeight="1">
      <c r="I280" s="216"/>
    </row>
    <row r="281" ht="12.75" customHeight="1">
      <c r="I281" s="216"/>
    </row>
    <row r="282" ht="12.75" customHeight="1">
      <c r="I282" s="216"/>
    </row>
    <row r="283" ht="12.75" customHeight="1">
      <c r="I283" s="216"/>
    </row>
    <row r="284" ht="12.75" customHeight="1">
      <c r="I284" s="216"/>
    </row>
    <row r="285" ht="12.75" customHeight="1">
      <c r="I285" s="216"/>
    </row>
    <row r="286" ht="12.75" customHeight="1">
      <c r="I286" s="216"/>
    </row>
    <row r="287" ht="12.75" customHeight="1">
      <c r="I287" s="216"/>
    </row>
    <row r="288" ht="12.75" customHeight="1">
      <c r="I288" s="216"/>
    </row>
    <row r="289" ht="12.75" customHeight="1">
      <c r="I289" s="216"/>
    </row>
    <row r="290" ht="12.75" customHeight="1">
      <c r="I290" s="216"/>
    </row>
    <row r="291" ht="12.75" customHeight="1">
      <c r="I291" s="216"/>
    </row>
    <row r="292" ht="12.75" customHeight="1">
      <c r="I292" s="216"/>
    </row>
    <row r="293" ht="12.75" customHeight="1">
      <c r="I293" s="216"/>
    </row>
    <row r="294" ht="12.75" customHeight="1">
      <c r="I294" s="216"/>
    </row>
    <row r="295" ht="12.75" customHeight="1">
      <c r="I295" s="216"/>
    </row>
    <row r="296" ht="12.75" customHeight="1">
      <c r="I296" s="216"/>
    </row>
    <row r="297" ht="12.75" customHeight="1">
      <c r="I297" s="216"/>
    </row>
    <row r="298" ht="12.75" customHeight="1">
      <c r="I298" s="216"/>
    </row>
    <row r="299" ht="12.75" customHeight="1">
      <c r="I299" s="216"/>
    </row>
    <row r="300" ht="12.75" customHeight="1">
      <c r="I300" s="216"/>
    </row>
    <row r="301" ht="12.75" customHeight="1">
      <c r="I301" s="216"/>
    </row>
    <row r="302" ht="12.75" customHeight="1">
      <c r="I302" s="216"/>
    </row>
    <row r="303" ht="12.75" customHeight="1">
      <c r="I303" s="216"/>
    </row>
    <row r="304" ht="12.75" customHeight="1">
      <c r="I304" s="216"/>
    </row>
    <row r="305" ht="12.75" customHeight="1">
      <c r="I305" s="216"/>
    </row>
    <row r="306" ht="12.75" customHeight="1">
      <c r="I306" s="216"/>
    </row>
    <row r="307" ht="12.75" customHeight="1">
      <c r="I307" s="216"/>
    </row>
    <row r="308" ht="12.75" customHeight="1">
      <c r="I308" s="216"/>
    </row>
    <row r="309" ht="12.75" customHeight="1">
      <c r="I309" s="216"/>
    </row>
    <row r="310" ht="12.75" customHeight="1">
      <c r="I310" s="216"/>
    </row>
    <row r="311" ht="12.75" customHeight="1">
      <c r="I311" s="216"/>
    </row>
    <row r="312" ht="12.75" customHeight="1">
      <c r="I312" s="216"/>
    </row>
    <row r="313" ht="12.75" customHeight="1">
      <c r="I313" s="216"/>
    </row>
    <row r="314" ht="12.75" customHeight="1">
      <c r="I314" s="216"/>
    </row>
    <row r="315" ht="12.75" customHeight="1">
      <c r="I315" s="216"/>
    </row>
    <row r="316" ht="12.75" customHeight="1">
      <c r="I316" s="216"/>
    </row>
    <row r="317" ht="12.75" customHeight="1">
      <c r="I317" s="216"/>
    </row>
    <row r="318" ht="12.75" customHeight="1">
      <c r="I318" s="216"/>
    </row>
    <row r="319" ht="12.75" customHeight="1">
      <c r="I319" s="216"/>
    </row>
    <row r="320" ht="12.75" customHeight="1">
      <c r="I320" s="216"/>
    </row>
    <row r="321" ht="12.75" customHeight="1">
      <c r="I321" s="216"/>
    </row>
    <row r="322" ht="12.75" customHeight="1">
      <c r="I322" s="216"/>
    </row>
    <row r="323" ht="12.75" customHeight="1">
      <c r="I323" s="216"/>
    </row>
    <row r="324" ht="12.75" customHeight="1">
      <c r="I324" s="216"/>
    </row>
    <row r="325" ht="12.75" customHeight="1">
      <c r="I325" s="216"/>
    </row>
    <row r="326" ht="12.75" customHeight="1">
      <c r="I326" s="216"/>
    </row>
    <row r="327" ht="12.75" customHeight="1">
      <c r="I327" s="216"/>
    </row>
    <row r="328" ht="12.75" customHeight="1">
      <c r="I328" s="216"/>
    </row>
    <row r="329" ht="12.75" customHeight="1">
      <c r="I329" s="216"/>
    </row>
    <row r="330" ht="12.75" customHeight="1">
      <c r="I330" s="216"/>
    </row>
    <row r="331" ht="12.75" customHeight="1">
      <c r="I331" s="216"/>
    </row>
    <row r="332" ht="12.75" customHeight="1">
      <c r="I332" s="216"/>
    </row>
    <row r="333" ht="12.75" customHeight="1">
      <c r="I333" s="216"/>
    </row>
    <row r="334" ht="12.75" customHeight="1">
      <c r="I334" s="216"/>
    </row>
    <row r="335" ht="12.75" customHeight="1">
      <c r="I335" s="216"/>
    </row>
    <row r="336" ht="12.75" customHeight="1">
      <c r="I336" s="216"/>
    </row>
    <row r="337" ht="12.75" customHeight="1">
      <c r="I337" s="216"/>
    </row>
    <row r="338" ht="12.75" customHeight="1">
      <c r="I338" s="216"/>
    </row>
    <row r="339" ht="12.75" customHeight="1">
      <c r="I339" s="216"/>
    </row>
    <row r="340" ht="12.75" customHeight="1">
      <c r="I340" s="216"/>
    </row>
    <row r="341" ht="12.75" customHeight="1">
      <c r="I341" s="216"/>
    </row>
    <row r="342" ht="12.75" customHeight="1">
      <c r="I342" s="216"/>
    </row>
    <row r="343" ht="12.75" customHeight="1">
      <c r="I343" s="216"/>
    </row>
    <row r="344" ht="12.75" customHeight="1">
      <c r="I344" s="216"/>
    </row>
    <row r="345" ht="12.75" customHeight="1">
      <c r="I345" s="216"/>
    </row>
    <row r="346" ht="12.75" customHeight="1">
      <c r="I346" s="216"/>
    </row>
    <row r="347" ht="12.75" customHeight="1">
      <c r="I347" s="216"/>
    </row>
    <row r="348" ht="12.75" customHeight="1">
      <c r="I348" s="216"/>
    </row>
    <row r="349" ht="12.75" customHeight="1">
      <c r="I349" s="216"/>
    </row>
    <row r="350" ht="12.75" customHeight="1">
      <c r="I350" s="216"/>
    </row>
    <row r="351" ht="12.75" customHeight="1">
      <c r="I351" s="216"/>
    </row>
    <row r="352" ht="12.75" customHeight="1">
      <c r="I352" s="216"/>
    </row>
    <row r="353" ht="12.75" customHeight="1">
      <c r="I353" s="216"/>
    </row>
    <row r="354" ht="12.75" customHeight="1">
      <c r="I354" s="216"/>
    </row>
    <row r="355" ht="12.75" customHeight="1">
      <c r="I355" s="216"/>
    </row>
    <row r="356" ht="12.75" customHeight="1">
      <c r="I356" s="216"/>
    </row>
    <row r="357" ht="12.75" customHeight="1">
      <c r="I357" s="216"/>
    </row>
    <row r="358" ht="12.75" customHeight="1">
      <c r="I358" s="216"/>
    </row>
    <row r="359" ht="12.75" customHeight="1">
      <c r="I359" s="216"/>
    </row>
    <row r="360" ht="12.75" customHeight="1">
      <c r="I360" s="216"/>
    </row>
    <row r="361" ht="12.75" customHeight="1">
      <c r="I361" s="216"/>
    </row>
    <row r="362" ht="12.75" customHeight="1">
      <c r="I362" s="216"/>
    </row>
    <row r="363" ht="12.75" customHeight="1">
      <c r="I363" s="216"/>
    </row>
    <row r="364" ht="12.75" customHeight="1">
      <c r="I364" s="216"/>
    </row>
    <row r="365" ht="12.75" customHeight="1">
      <c r="I365" s="216"/>
    </row>
    <row r="366" ht="12.75" customHeight="1">
      <c r="I366" s="216"/>
    </row>
    <row r="367" ht="12.75" customHeight="1">
      <c r="I367" s="216"/>
    </row>
    <row r="368" ht="12.75" customHeight="1">
      <c r="I368" s="216"/>
    </row>
    <row r="369" ht="12.75" customHeight="1">
      <c r="I369" s="216"/>
    </row>
    <row r="370" ht="12.75" customHeight="1">
      <c r="I370" s="216"/>
    </row>
    <row r="371" ht="12.75" customHeight="1">
      <c r="I371" s="216"/>
    </row>
    <row r="372" ht="12.75" customHeight="1">
      <c r="I372" s="216"/>
    </row>
    <row r="373" ht="12.75" customHeight="1">
      <c r="I373" s="216"/>
    </row>
    <row r="374" ht="12.75" customHeight="1">
      <c r="I374" s="216"/>
    </row>
    <row r="375" ht="12.75" customHeight="1">
      <c r="I375" s="216"/>
    </row>
    <row r="376" ht="12.75" customHeight="1">
      <c r="I376" s="216"/>
    </row>
    <row r="377" ht="12.75" customHeight="1">
      <c r="I377" s="216"/>
    </row>
    <row r="378" ht="12.75" customHeight="1">
      <c r="I378" s="216"/>
    </row>
    <row r="379" ht="12.75" customHeight="1">
      <c r="I379" s="216"/>
    </row>
    <row r="380" ht="12.75" customHeight="1">
      <c r="I380" s="216"/>
    </row>
    <row r="381" ht="12.75" customHeight="1">
      <c r="I381" s="216"/>
    </row>
    <row r="382" ht="12.75" customHeight="1">
      <c r="I382" s="216"/>
    </row>
    <row r="383" ht="12.75" customHeight="1">
      <c r="I383" s="216"/>
    </row>
    <row r="384" ht="12.75" customHeight="1">
      <c r="I384" s="216"/>
    </row>
    <row r="385" ht="12.75" customHeight="1">
      <c r="I385" s="216"/>
    </row>
    <row r="386" ht="12.75" customHeight="1">
      <c r="I386" s="216"/>
    </row>
    <row r="387" ht="12.75" customHeight="1">
      <c r="I387" s="216"/>
    </row>
    <row r="388" ht="12.75" customHeight="1">
      <c r="I388" s="216"/>
    </row>
    <row r="389" ht="12.75" customHeight="1">
      <c r="I389" s="216"/>
    </row>
    <row r="390" ht="12.75" customHeight="1">
      <c r="I390" s="216"/>
    </row>
    <row r="391" ht="12.75" customHeight="1">
      <c r="I391" s="216"/>
    </row>
    <row r="392" ht="12.75" customHeight="1">
      <c r="I392" s="216"/>
    </row>
    <row r="393" ht="12.75" customHeight="1">
      <c r="I393" s="216"/>
    </row>
    <row r="394" ht="12.75" customHeight="1">
      <c r="I394" s="216"/>
    </row>
    <row r="395" ht="12.75" customHeight="1">
      <c r="I395" s="216"/>
    </row>
    <row r="396" ht="12.75" customHeight="1">
      <c r="I396" s="216"/>
    </row>
    <row r="397" ht="12.75" customHeight="1">
      <c r="I397" s="216"/>
    </row>
    <row r="398" ht="12.75" customHeight="1">
      <c r="I398" s="216"/>
    </row>
    <row r="399" ht="12.75" customHeight="1">
      <c r="I399" s="216"/>
    </row>
    <row r="400" ht="12.75" customHeight="1">
      <c r="I400" s="216"/>
    </row>
    <row r="401" ht="12.75" customHeight="1">
      <c r="I401" s="216"/>
    </row>
    <row r="402" ht="12.75" customHeight="1">
      <c r="I402" s="216"/>
    </row>
    <row r="403" ht="12.75" customHeight="1">
      <c r="I403" s="216"/>
    </row>
    <row r="404" ht="12.75" customHeight="1">
      <c r="I404" s="216"/>
    </row>
    <row r="405" ht="12.75" customHeight="1">
      <c r="I405" s="216"/>
    </row>
    <row r="406" ht="12.75" customHeight="1">
      <c r="I406" s="216"/>
    </row>
    <row r="407" ht="12.75" customHeight="1">
      <c r="I407" s="216"/>
    </row>
    <row r="408" ht="12.75" customHeight="1">
      <c r="I408" s="216"/>
    </row>
    <row r="409" ht="12.75" customHeight="1">
      <c r="I409" s="216"/>
    </row>
    <row r="410" ht="12.75" customHeight="1">
      <c r="I410" s="216"/>
    </row>
    <row r="411" ht="12.75" customHeight="1">
      <c r="I411" s="216"/>
    </row>
    <row r="412" ht="12.75" customHeight="1">
      <c r="I412" s="216"/>
    </row>
    <row r="413" ht="12.75" customHeight="1">
      <c r="I413" s="216"/>
    </row>
    <row r="414" ht="12.75" customHeight="1">
      <c r="I414" s="216"/>
    </row>
    <row r="415" ht="12.75" customHeight="1">
      <c r="I415" s="216"/>
    </row>
    <row r="416" ht="12.75" customHeight="1">
      <c r="I416" s="216"/>
    </row>
    <row r="417" ht="12.75" customHeight="1">
      <c r="I417" s="216"/>
    </row>
    <row r="418" ht="12.75" customHeight="1">
      <c r="I418" s="216"/>
    </row>
    <row r="419" ht="12.75" customHeight="1">
      <c r="I419" s="216"/>
    </row>
    <row r="420" ht="12.75" customHeight="1">
      <c r="I420" s="216"/>
    </row>
    <row r="421" ht="12.75" customHeight="1">
      <c r="I421" s="216"/>
    </row>
    <row r="422" ht="12.75" customHeight="1">
      <c r="I422" s="216"/>
    </row>
    <row r="423" ht="12.75" customHeight="1">
      <c r="I423" s="216"/>
    </row>
    <row r="424" ht="12.75" customHeight="1">
      <c r="I424" s="216"/>
    </row>
    <row r="425" ht="12.75" customHeight="1">
      <c r="I425" s="216"/>
    </row>
    <row r="426" ht="12.75" customHeight="1">
      <c r="I426" s="216"/>
    </row>
    <row r="427" ht="12.75" customHeight="1">
      <c r="I427" s="216"/>
    </row>
    <row r="428" ht="12.75" customHeight="1">
      <c r="I428" s="216"/>
    </row>
    <row r="429" ht="12.75" customHeight="1">
      <c r="I429" s="216"/>
    </row>
    <row r="430" ht="12.75" customHeight="1">
      <c r="I430" s="216"/>
    </row>
    <row r="431" ht="12.75" customHeight="1">
      <c r="I431" s="216"/>
    </row>
    <row r="432" ht="12.75" customHeight="1">
      <c r="I432" s="216"/>
    </row>
    <row r="433" ht="12.75" customHeight="1">
      <c r="I433" s="216"/>
    </row>
    <row r="434" ht="12.75" customHeight="1">
      <c r="I434" s="216"/>
    </row>
    <row r="435" ht="12.75" customHeight="1">
      <c r="I435" s="216"/>
    </row>
    <row r="436" ht="12.75" customHeight="1">
      <c r="I436" s="216"/>
    </row>
    <row r="437" ht="12.75" customHeight="1">
      <c r="I437" s="216"/>
    </row>
    <row r="438" ht="12.75" customHeight="1">
      <c r="I438" s="216"/>
    </row>
    <row r="439" ht="12.75" customHeight="1">
      <c r="I439" s="216"/>
    </row>
    <row r="440" ht="12.75" customHeight="1">
      <c r="I440" s="216"/>
    </row>
    <row r="441" ht="12.75" customHeight="1">
      <c r="I441" s="216"/>
    </row>
    <row r="442" ht="12.75" customHeight="1">
      <c r="I442" s="216"/>
    </row>
    <row r="443" ht="12.75" customHeight="1">
      <c r="I443" s="216"/>
    </row>
    <row r="444" ht="12.75" customHeight="1">
      <c r="I444" s="216"/>
    </row>
    <row r="445" ht="12.75" customHeight="1">
      <c r="I445" s="216"/>
    </row>
    <row r="446" ht="12.75" customHeight="1">
      <c r="I446" s="216"/>
    </row>
    <row r="447" ht="12.75" customHeight="1">
      <c r="I447" s="216"/>
    </row>
    <row r="448" ht="12.75" customHeight="1">
      <c r="I448" s="216"/>
    </row>
    <row r="449" ht="12.75" customHeight="1">
      <c r="I449" s="216"/>
    </row>
    <row r="450" ht="12.75" customHeight="1">
      <c r="I450" s="216"/>
    </row>
    <row r="451" ht="12.75" customHeight="1">
      <c r="I451" s="216"/>
    </row>
    <row r="452" ht="12.75" customHeight="1">
      <c r="I452" s="216"/>
    </row>
    <row r="453" ht="12.75" customHeight="1">
      <c r="I453" s="216"/>
    </row>
    <row r="454" ht="12.75" customHeight="1">
      <c r="I454" s="216"/>
    </row>
    <row r="455" ht="12.75" customHeight="1">
      <c r="I455" s="216"/>
    </row>
    <row r="456" ht="12.75" customHeight="1">
      <c r="I456" s="216"/>
    </row>
    <row r="457" ht="12.75" customHeight="1">
      <c r="I457" s="216"/>
    </row>
    <row r="458" ht="12.75" customHeight="1">
      <c r="I458" s="216"/>
    </row>
    <row r="459" ht="12.75" customHeight="1">
      <c r="I459" s="216"/>
    </row>
    <row r="460" ht="12.75" customHeight="1">
      <c r="I460" s="216"/>
    </row>
    <row r="461" ht="12.75" customHeight="1">
      <c r="I461" s="216"/>
    </row>
    <row r="462" ht="12.75" customHeight="1">
      <c r="I462" s="216"/>
    </row>
    <row r="463" ht="12.75" customHeight="1">
      <c r="I463" s="216"/>
    </row>
    <row r="464" ht="12.75" customHeight="1">
      <c r="I464" s="216"/>
    </row>
    <row r="465" ht="12.75" customHeight="1">
      <c r="I465" s="216"/>
    </row>
    <row r="466" ht="12.75" customHeight="1">
      <c r="I466" s="216"/>
    </row>
    <row r="467" ht="12.75" customHeight="1">
      <c r="I467" s="216"/>
    </row>
    <row r="468" ht="12.75" customHeight="1">
      <c r="I468" s="216"/>
    </row>
    <row r="469" ht="12.75" customHeight="1">
      <c r="I469" s="216"/>
    </row>
    <row r="470" ht="12.75" customHeight="1">
      <c r="I470" s="216"/>
    </row>
    <row r="471" ht="12.75" customHeight="1">
      <c r="I471" s="216"/>
    </row>
    <row r="472" ht="12.75" customHeight="1">
      <c r="I472" s="216"/>
    </row>
    <row r="473" ht="12.75" customHeight="1">
      <c r="I473" s="216"/>
    </row>
    <row r="474" ht="12.75" customHeight="1">
      <c r="I474" s="216"/>
    </row>
    <row r="475" ht="12.75" customHeight="1">
      <c r="I475" s="216"/>
    </row>
    <row r="476" ht="12.75" customHeight="1">
      <c r="I476" s="216"/>
    </row>
    <row r="477" ht="12.75" customHeight="1">
      <c r="I477" s="216"/>
    </row>
    <row r="478" ht="12.75" customHeight="1">
      <c r="I478" s="216"/>
    </row>
    <row r="479" ht="12.75" customHeight="1">
      <c r="I479" s="216"/>
    </row>
    <row r="480" ht="12.75" customHeight="1">
      <c r="I480" s="216"/>
    </row>
    <row r="481" ht="12.75" customHeight="1">
      <c r="I481" s="216"/>
    </row>
    <row r="482" ht="12.75" customHeight="1">
      <c r="I482" s="216"/>
    </row>
    <row r="483" ht="12.75" customHeight="1">
      <c r="I483" s="216"/>
    </row>
    <row r="484" ht="12.75" customHeight="1">
      <c r="I484" s="216"/>
    </row>
    <row r="485" ht="12.75" customHeight="1">
      <c r="I485" s="216"/>
    </row>
    <row r="486" ht="12.75" customHeight="1">
      <c r="I486" s="216"/>
    </row>
    <row r="487" ht="12.75" customHeight="1">
      <c r="I487" s="216"/>
    </row>
    <row r="488" ht="12.75" customHeight="1">
      <c r="I488" s="216"/>
    </row>
    <row r="489" ht="12.75" customHeight="1">
      <c r="I489" s="216"/>
    </row>
    <row r="490" ht="12.75" customHeight="1">
      <c r="I490" s="216"/>
    </row>
    <row r="491" ht="12.75" customHeight="1">
      <c r="I491" s="216"/>
    </row>
    <row r="492" ht="12.75" customHeight="1">
      <c r="I492" s="216"/>
    </row>
    <row r="493" ht="12.75" customHeight="1">
      <c r="I493" s="216"/>
    </row>
    <row r="494" ht="12.75" customHeight="1">
      <c r="I494" s="216"/>
    </row>
    <row r="495" ht="12.75" customHeight="1">
      <c r="I495" s="216"/>
    </row>
    <row r="496" ht="12.75" customHeight="1">
      <c r="I496" s="216"/>
    </row>
    <row r="497" ht="12.75" customHeight="1">
      <c r="I497" s="216"/>
    </row>
    <row r="498" ht="12.75" customHeight="1">
      <c r="I498" s="216"/>
    </row>
    <row r="499" ht="12.75" customHeight="1">
      <c r="I499" s="216"/>
    </row>
    <row r="500" ht="12.75" customHeight="1">
      <c r="I500" s="216"/>
    </row>
    <row r="501" ht="12.75" customHeight="1">
      <c r="I501" s="216"/>
    </row>
    <row r="502" ht="12.75" customHeight="1">
      <c r="I502" s="216"/>
    </row>
    <row r="503" ht="12.75" customHeight="1">
      <c r="I503" s="216"/>
    </row>
    <row r="504" ht="12.75" customHeight="1">
      <c r="I504" s="216"/>
    </row>
    <row r="505" ht="12.75" customHeight="1">
      <c r="I505" s="216"/>
    </row>
    <row r="506" ht="12.75" customHeight="1">
      <c r="I506" s="216"/>
    </row>
    <row r="507" ht="12.75" customHeight="1">
      <c r="I507" s="216"/>
    </row>
    <row r="508" ht="12.75" customHeight="1">
      <c r="I508" s="216"/>
    </row>
    <row r="509" ht="12.75" customHeight="1">
      <c r="I509" s="216"/>
    </row>
    <row r="510" ht="12.75" customHeight="1">
      <c r="I510" s="216"/>
    </row>
    <row r="511" ht="12.75" customHeight="1">
      <c r="I511" s="216"/>
    </row>
    <row r="512" ht="12.75" customHeight="1">
      <c r="I512" s="216"/>
    </row>
    <row r="513" ht="12.75" customHeight="1">
      <c r="I513" s="216"/>
    </row>
    <row r="514" ht="12.75" customHeight="1">
      <c r="I514" s="216"/>
    </row>
    <row r="515" ht="12.75" customHeight="1">
      <c r="I515" s="216"/>
    </row>
    <row r="516" ht="12.75" customHeight="1">
      <c r="I516" s="216"/>
    </row>
    <row r="517" ht="12.75" customHeight="1">
      <c r="I517" s="216"/>
    </row>
    <row r="518" ht="12.75" customHeight="1">
      <c r="I518" s="216"/>
    </row>
    <row r="519" ht="12.75" customHeight="1">
      <c r="I519" s="216"/>
    </row>
    <row r="520" ht="12.75" customHeight="1">
      <c r="I520" s="216"/>
    </row>
    <row r="521" ht="12.75" customHeight="1">
      <c r="I521" s="216"/>
    </row>
    <row r="522" ht="12.75" customHeight="1">
      <c r="I522" s="216"/>
    </row>
    <row r="523" ht="12.75" customHeight="1">
      <c r="I523" s="216"/>
    </row>
    <row r="524" ht="12.75" customHeight="1">
      <c r="I524" s="216"/>
    </row>
    <row r="525" ht="12.75" customHeight="1">
      <c r="I525" s="216"/>
    </row>
    <row r="526" ht="12.75" customHeight="1">
      <c r="I526" s="216"/>
    </row>
    <row r="527" ht="12.75" customHeight="1">
      <c r="I527" s="216"/>
    </row>
    <row r="528" ht="12.75" customHeight="1">
      <c r="I528" s="216"/>
    </row>
    <row r="529" ht="12.75" customHeight="1">
      <c r="I529" s="216"/>
    </row>
    <row r="530" ht="12.75" customHeight="1">
      <c r="I530" s="216"/>
    </row>
    <row r="531" ht="12.75" customHeight="1">
      <c r="I531" s="216"/>
    </row>
    <row r="532" ht="12.75" customHeight="1">
      <c r="I532" s="216"/>
    </row>
    <row r="533" ht="12.75" customHeight="1">
      <c r="I533" s="216"/>
    </row>
    <row r="534" ht="12.75" customHeight="1">
      <c r="I534" s="216"/>
    </row>
    <row r="535" ht="12.75" customHeight="1">
      <c r="I535" s="216"/>
    </row>
    <row r="536" ht="12.75" customHeight="1">
      <c r="I536" s="216"/>
    </row>
    <row r="537" ht="12.75" customHeight="1">
      <c r="I537" s="216"/>
    </row>
    <row r="538" ht="12.75" customHeight="1">
      <c r="I538" s="216"/>
    </row>
    <row r="539" ht="12.75" customHeight="1">
      <c r="I539" s="216"/>
    </row>
    <row r="540" ht="12.75" customHeight="1">
      <c r="I540" s="216"/>
    </row>
    <row r="541" ht="12.75" customHeight="1">
      <c r="I541" s="216"/>
    </row>
    <row r="542" ht="12.75" customHeight="1">
      <c r="I542" s="216"/>
    </row>
    <row r="543" ht="12.75" customHeight="1">
      <c r="I543" s="216"/>
    </row>
    <row r="544" ht="12.75" customHeight="1">
      <c r="I544" s="216"/>
    </row>
    <row r="545" ht="12.75" customHeight="1">
      <c r="I545" s="216"/>
    </row>
    <row r="546" ht="12.75" customHeight="1">
      <c r="I546" s="216"/>
    </row>
    <row r="547" ht="12.75" customHeight="1">
      <c r="I547" s="216"/>
    </row>
    <row r="548" ht="12.75" customHeight="1">
      <c r="I548" s="216"/>
    </row>
    <row r="549" ht="12.75" customHeight="1">
      <c r="I549" s="216"/>
    </row>
    <row r="550" ht="12.75" customHeight="1">
      <c r="I550" s="216"/>
    </row>
    <row r="551" ht="12.75" customHeight="1">
      <c r="I551" s="216"/>
    </row>
    <row r="552" ht="12.75" customHeight="1">
      <c r="I552" s="216"/>
    </row>
    <row r="553" ht="12.75" customHeight="1">
      <c r="I553" s="216"/>
    </row>
    <row r="554" ht="12.75" customHeight="1">
      <c r="I554" s="216"/>
    </row>
    <row r="555" ht="12.75" customHeight="1">
      <c r="I555" s="216"/>
    </row>
    <row r="556" ht="12.75" customHeight="1">
      <c r="I556" s="216"/>
    </row>
    <row r="557" ht="12.75" customHeight="1">
      <c r="I557" s="216"/>
    </row>
    <row r="558" ht="12.75" customHeight="1">
      <c r="I558" s="216"/>
    </row>
    <row r="559" ht="12.75" customHeight="1">
      <c r="I559" s="216"/>
    </row>
    <row r="560" ht="12.75" customHeight="1">
      <c r="I560" s="216"/>
    </row>
    <row r="561" ht="12.75" customHeight="1">
      <c r="I561" s="216"/>
    </row>
    <row r="562" ht="12.75" customHeight="1">
      <c r="I562" s="216"/>
    </row>
    <row r="563" ht="12.75" customHeight="1">
      <c r="I563" s="216"/>
    </row>
    <row r="564" ht="12.75" customHeight="1">
      <c r="I564" s="216"/>
    </row>
    <row r="565" ht="12.75" customHeight="1">
      <c r="I565" s="216"/>
    </row>
    <row r="566" ht="12.75" customHeight="1">
      <c r="I566" s="216"/>
    </row>
    <row r="567" ht="12.75" customHeight="1">
      <c r="I567" s="216"/>
    </row>
    <row r="568" ht="12.75" customHeight="1">
      <c r="I568" s="216"/>
    </row>
    <row r="569" ht="12.75" customHeight="1">
      <c r="I569" s="216"/>
    </row>
    <row r="570" ht="12.75" customHeight="1">
      <c r="I570" s="216"/>
    </row>
    <row r="571" ht="12.75" customHeight="1">
      <c r="I571" s="216"/>
    </row>
    <row r="572" ht="12.75" customHeight="1">
      <c r="I572" s="216"/>
    </row>
    <row r="573" ht="12.75" customHeight="1">
      <c r="I573" s="216"/>
    </row>
    <row r="574" ht="12.75" customHeight="1">
      <c r="I574" s="216"/>
    </row>
    <row r="575" ht="12.75" customHeight="1">
      <c r="I575" s="216"/>
    </row>
    <row r="576" ht="12.75" customHeight="1">
      <c r="I576" s="216"/>
    </row>
    <row r="577" ht="12.75" customHeight="1">
      <c r="I577" s="216"/>
    </row>
    <row r="578" ht="12.75" customHeight="1">
      <c r="I578" s="216"/>
    </row>
    <row r="579" ht="12.75" customHeight="1">
      <c r="I579" s="216"/>
    </row>
    <row r="580" ht="12.75" customHeight="1">
      <c r="I580" s="216"/>
    </row>
    <row r="581" ht="12.75" customHeight="1">
      <c r="I581" s="216"/>
    </row>
    <row r="582" ht="12.75" customHeight="1">
      <c r="I582" s="216"/>
    </row>
    <row r="583" ht="12.75" customHeight="1">
      <c r="I583" s="216"/>
    </row>
    <row r="584" ht="12.75" customHeight="1">
      <c r="I584" s="216"/>
    </row>
    <row r="585" ht="12.75" customHeight="1">
      <c r="I585" s="216"/>
    </row>
    <row r="586" ht="12.75" customHeight="1">
      <c r="I586" s="216"/>
    </row>
    <row r="587" ht="12.75" customHeight="1">
      <c r="I587" s="216"/>
    </row>
    <row r="588" ht="12.75" customHeight="1">
      <c r="I588" s="216"/>
    </row>
    <row r="589" ht="12.75" customHeight="1">
      <c r="I589" s="216"/>
    </row>
    <row r="590" ht="12.75" customHeight="1">
      <c r="I590" s="216"/>
    </row>
    <row r="591" ht="12.75" customHeight="1">
      <c r="I591" s="216"/>
    </row>
    <row r="592" ht="12.75" customHeight="1">
      <c r="I592" s="216"/>
    </row>
    <row r="593" ht="12.75" customHeight="1">
      <c r="I593" s="216"/>
    </row>
    <row r="594" ht="12.75" customHeight="1">
      <c r="I594" s="216"/>
    </row>
    <row r="595" ht="12.75" customHeight="1">
      <c r="I595" s="216"/>
    </row>
    <row r="596" ht="12.75" customHeight="1">
      <c r="I596" s="216"/>
    </row>
    <row r="597" ht="12.75" customHeight="1">
      <c r="I597" s="216"/>
    </row>
    <row r="598" ht="12.75" customHeight="1">
      <c r="I598" s="216"/>
    </row>
    <row r="599" ht="12.75" customHeight="1">
      <c r="I599" s="216"/>
    </row>
    <row r="600" ht="12.75" customHeight="1">
      <c r="I600" s="216"/>
    </row>
    <row r="601" ht="12.75" customHeight="1">
      <c r="I601" s="216"/>
    </row>
    <row r="602" ht="12.75" customHeight="1">
      <c r="I602" s="216"/>
    </row>
    <row r="603" ht="12.75" customHeight="1">
      <c r="I603" s="216"/>
    </row>
    <row r="604" ht="12.75" customHeight="1">
      <c r="I604" s="216"/>
    </row>
    <row r="605" ht="12.75" customHeight="1">
      <c r="I605" s="216"/>
    </row>
    <row r="606" ht="12.75" customHeight="1">
      <c r="I606" s="216"/>
    </row>
    <row r="607" ht="12.75" customHeight="1">
      <c r="I607" s="216"/>
    </row>
    <row r="608" ht="12.75" customHeight="1">
      <c r="I608" s="216"/>
    </row>
    <row r="609" ht="12.75" customHeight="1">
      <c r="I609" s="216"/>
    </row>
    <row r="610" ht="12.75" customHeight="1">
      <c r="I610" s="216"/>
    </row>
    <row r="611" ht="12.75" customHeight="1">
      <c r="I611" s="216"/>
    </row>
    <row r="612" ht="12.75" customHeight="1">
      <c r="I612" s="216"/>
    </row>
    <row r="613" ht="12.75" customHeight="1">
      <c r="I613" s="216"/>
    </row>
    <row r="614" ht="12.75" customHeight="1">
      <c r="I614" s="216"/>
    </row>
    <row r="615" ht="12.75" customHeight="1">
      <c r="I615" s="216"/>
    </row>
    <row r="616" ht="12.75" customHeight="1">
      <c r="I616" s="216"/>
    </row>
    <row r="617" ht="12.75" customHeight="1">
      <c r="I617" s="216"/>
    </row>
    <row r="618" ht="12.75" customHeight="1">
      <c r="I618" s="216"/>
    </row>
    <row r="619" ht="12.75" customHeight="1">
      <c r="I619" s="216"/>
    </row>
    <row r="620" ht="12.75" customHeight="1">
      <c r="I620" s="216"/>
    </row>
    <row r="621" ht="12.75" customHeight="1">
      <c r="I621" s="216"/>
    </row>
    <row r="622" ht="12.75" customHeight="1">
      <c r="I622" s="216"/>
    </row>
    <row r="623" ht="12.75" customHeight="1">
      <c r="I623" s="216"/>
    </row>
    <row r="624" ht="12.75" customHeight="1">
      <c r="I624" s="216"/>
    </row>
    <row r="625" ht="12.75" customHeight="1">
      <c r="I625" s="216"/>
    </row>
    <row r="626" ht="12.75" customHeight="1">
      <c r="I626" s="216"/>
    </row>
    <row r="627" ht="12.75" customHeight="1">
      <c r="I627" s="216"/>
    </row>
    <row r="628" ht="12.75" customHeight="1">
      <c r="I628" s="216"/>
    </row>
    <row r="629" ht="12.75" customHeight="1">
      <c r="I629" s="216"/>
    </row>
    <row r="630" ht="12.75" customHeight="1">
      <c r="I630" s="216"/>
    </row>
    <row r="631" ht="12.75" customHeight="1">
      <c r="I631" s="216"/>
    </row>
    <row r="632" ht="12.75" customHeight="1">
      <c r="I632" s="216"/>
    </row>
    <row r="633" ht="12.75" customHeight="1">
      <c r="I633" s="216"/>
    </row>
    <row r="634" ht="12.75" customHeight="1">
      <c r="I634" s="216"/>
    </row>
    <row r="635" ht="12.75" customHeight="1">
      <c r="I635" s="216"/>
    </row>
    <row r="636" ht="12.75" customHeight="1">
      <c r="I636" s="216"/>
    </row>
    <row r="637" ht="12.75" customHeight="1">
      <c r="I637" s="216"/>
    </row>
    <row r="638" ht="12.75" customHeight="1">
      <c r="I638" s="216"/>
    </row>
    <row r="639" ht="12.75" customHeight="1">
      <c r="I639" s="216"/>
    </row>
    <row r="640" ht="12.75" customHeight="1">
      <c r="I640" s="216"/>
    </row>
    <row r="641" ht="12.75" customHeight="1">
      <c r="I641" s="216"/>
    </row>
    <row r="642" ht="12.75" customHeight="1">
      <c r="I642" s="216"/>
    </row>
    <row r="643" ht="12.75" customHeight="1">
      <c r="I643" s="216"/>
    </row>
    <row r="644" ht="12.75" customHeight="1">
      <c r="I644" s="216"/>
    </row>
    <row r="645" ht="12.75" customHeight="1">
      <c r="I645" s="216"/>
    </row>
    <row r="646" ht="12.75" customHeight="1">
      <c r="I646" s="216"/>
    </row>
    <row r="647" ht="12.75" customHeight="1">
      <c r="I647" s="216"/>
    </row>
    <row r="648" ht="12.75" customHeight="1">
      <c r="I648" s="216"/>
    </row>
    <row r="649" ht="12.75" customHeight="1">
      <c r="I649" s="216"/>
    </row>
    <row r="650" ht="12.75" customHeight="1">
      <c r="I650" s="216"/>
    </row>
    <row r="651" ht="12.75" customHeight="1">
      <c r="I651" s="216"/>
    </row>
    <row r="652" ht="12.75" customHeight="1">
      <c r="I652" s="216"/>
    </row>
    <row r="653" ht="12.75" customHeight="1">
      <c r="I653" s="216"/>
    </row>
    <row r="654" ht="12.75" customHeight="1">
      <c r="I654" s="216"/>
    </row>
    <row r="655" ht="12.75" customHeight="1">
      <c r="I655" s="216"/>
    </row>
    <row r="656" ht="12.75" customHeight="1">
      <c r="I656" s="216"/>
    </row>
    <row r="657" ht="12.75" customHeight="1">
      <c r="I657" s="216"/>
    </row>
    <row r="658" ht="12.75" customHeight="1">
      <c r="I658" s="216"/>
    </row>
    <row r="659" ht="12.75" customHeight="1">
      <c r="I659" s="216"/>
    </row>
    <row r="660" ht="12.75" customHeight="1">
      <c r="I660" s="216"/>
    </row>
    <row r="661" ht="12.75" customHeight="1">
      <c r="I661" s="216"/>
    </row>
    <row r="662" ht="12.75" customHeight="1">
      <c r="I662" s="216"/>
    </row>
    <row r="663" ht="12.75" customHeight="1">
      <c r="I663" s="216"/>
    </row>
    <row r="664" ht="12.75" customHeight="1">
      <c r="I664" s="216"/>
    </row>
    <row r="665" ht="12.75" customHeight="1">
      <c r="I665" s="216"/>
    </row>
    <row r="666" ht="12.75" customHeight="1">
      <c r="I666" s="216"/>
    </row>
    <row r="667" ht="12.75" customHeight="1">
      <c r="I667" s="216"/>
    </row>
    <row r="668" ht="12.75" customHeight="1">
      <c r="I668" s="216"/>
    </row>
    <row r="669" ht="12.75" customHeight="1">
      <c r="I669" s="216"/>
    </row>
    <row r="670" ht="12.75" customHeight="1">
      <c r="I670" s="216"/>
    </row>
    <row r="671" ht="12.75" customHeight="1">
      <c r="I671" s="216"/>
    </row>
    <row r="672" ht="12.75" customHeight="1">
      <c r="I672" s="216"/>
    </row>
    <row r="673" ht="12.75" customHeight="1">
      <c r="I673" s="216"/>
    </row>
    <row r="674" ht="12.75" customHeight="1">
      <c r="I674" s="216"/>
    </row>
    <row r="675" ht="12.75" customHeight="1">
      <c r="I675" s="216"/>
    </row>
    <row r="676" ht="12.75" customHeight="1">
      <c r="I676" s="216"/>
    </row>
    <row r="677" ht="12.75" customHeight="1">
      <c r="I677" s="216"/>
    </row>
    <row r="678" ht="12.75" customHeight="1">
      <c r="I678" s="216"/>
    </row>
    <row r="679" ht="12.75" customHeight="1">
      <c r="I679" s="216"/>
    </row>
    <row r="680" ht="12.75" customHeight="1">
      <c r="I680" s="216"/>
    </row>
    <row r="681" ht="12.75" customHeight="1">
      <c r="I681" s="216"/>
    </row>
    <row r="682" ht="12.75" customHeight="1">
      <c r="I682" s="216"/>
    </row>
    <row r="683" ht="12.75" customHeight="1">
      <c r="I683" s="216"/>
    </row>
    <row r="684" ht="12.75" customHeight="1">
      <c r="I684" s="216"/>
    </row>
    <row r="685" ht="12.75" customHeight="1">
      <c r="I685" s="216"/>
    </row>
    <row r="686" ht="12.75" customHeight="1">
      <c r="I686" s="216"/>
    </row>
    <row r="687" ht="12.75" customHeight="1">
      <c r="I687" s="216"/>
    </row>
    <row r="688" ht="12.75" customHeight="1">
      <c r="I688" s="216"/>
    </row>
    <row r="689" ht="12.75" customHeight="1">
      <c r="I689" s="216"/>
    </row>
    <row r="690" ht="12.75" customHeight="1">
      <c r="I690" s="216"/>
    </row>
    <row r="691" ht="12.75" customHeight="1">
      <c r="I691" s="216"/>
    </row>
    <row r="692" ht="12.75" customHeight="1">
      <c r="I692" s="216"/>
    </row>
    <row r="693" ht="12.75" customHeight="1">
      <c r="I693" s="216"/>
    </row>
    <row r="694" ht="12.75" customHeight="1">
      <c r="I694" s="216"/>
    </row>
    <row r="695" ht="12.75" customHeight="1">
      <c r="I695" s="216"/>
    </row>
    <row r="696" ht="12.75" customHeight="1">
      <c r="I696" s="216"/>
    </row>
    <row r="697" ht="12.75" customHeight="1">
      <c r="I697" s="216"/>
    </row>
    <row r="698" ht="12.75" customHeight="1">
      <c r="I698" s="216"/>
    </row>
    <row r="699" ht="12.75" customHeight="1">
      <c r="I699" s="216"/>
    </row>
    <row r="700" ht="12.75" customHeight="1">
      <c r="I700" s="216"/>
    </row>
    <row r="701" ht="12.75" customHeight="1">
      <c r="I701" s="216"/>
    </row>
    <row r="702" ht="12.75" customHeight="1">
      <c r="I702" s="216"/>
    </row>
    <row r="703" ht="12.75" customHeight="1">
      <c r="I703" s="216"/>
    </row>
    <row r="704" ht="12.75" customHeight="1">
      <c r="I704" s="216"/>
    </row>
    <row r="705" ht="12.75" customHeight="1">
      <c r="I705" s="216"/>
    </row>
    <row r="706" ht="12.75" customHeight="1">
      <c r="I706" s="216"/>
    </row>
    <row r="707" ht="12.75" customHeight="1">
      <c r="I707" s="216"/>
    </row>
    <row r="708" ht="12.75" customHeight="1">
      <c r="I708" s="216"/>
    </row>
    <row r="709" ht="12.75" customHeight="1">
      <c r="I709" s="216"/>
    </row>
    <row r="710" ht="12.75" customHeight="1">
      <c r="I710" s="216"/>
    </row>
    <row r="711" ht="12.75" customHeight="1">
      <c r="I711" s="216"/>
    </row>
    <row r="712" ht="12.75" customHeight="1">
      <c r="I712" s="216"/>
    </row>
    <row r="713" ht="12.75" customHeight="1">
      <c r="I713" s="216"/>
    </row>
    <row r="714" ht="12.75" customHeight="1">
      <c r="I714" s="216"/>
    </row>
    <row r="715" ht="12.75" customHeight="1">
      <c r="I715" s="216"/>
    </row>
    <row r="716" ht="12.75" customHeight="1">
      <c r="I716" s="216"/>
    </row>
    <row r="717" ht="12.75" customHeight="1">
      <c r="I717" s="216"/>
    </row>
    <row r="718" ht="12.75" customHeight="1">
      <c r="I718" s="216"/>
    </row>
    <row r="719" ht="12.75" customHeight="1">
      <c r="I719" s="216"/>
    </row>
    <row r="720" ht="12.75" customHeight="1">
      <c r="I720" s="216"/>
    </row>
    <row r="721" ht="12.75" customHeight="1">
      <c r="I721" s="216"/>
    </row>
    <row r="722" ht="12.75" customHeight="1">
      <c r="I722" s="216"/>
    </row>
    <row r="723" ht="12.75" customHeight="1">
      <c r="I723" s="216"/>
    </row>
    <row r="724" ht="12.75" customHeight="1">
      <c r="I724" s="216"/>
    </row>
    <row r="725" ht="12.75" customHeight="1">
      <c r="I725" s="216"/>
    </row>
    <row r="726" ht="12.75" customHeight="1">
      <c r="I726" s="216"/>
    </row>
    <row r="727" ht="12.75" customHeight="1">
      <c r="I727" s="216"/>
    </row>
    <row r="728" ht="12.75" customHeight="1">
      <c r="I728" s="216"/>
    </row>
    <row r="729" ht="12.75" customHeight="1">
      <c r="I729" s="216"/>
    </row>
    <row r="730" ht="12.75" customHeight="1">
      <c r="I730" s="216"/>
    </row>
    <row r="731" ht="12.75" customHeight="1">
      <c r="I731" s="216"/>
    </row>
    <row r="732" ht="12.75" customHeight="1">
      <c r="I732" s="216"/>
    </row>
    <row r="733" ht="12.75" customHeight="1">
      <c r="I733" s="216"/>
    </row>
    <row r="734" ht="12.75" customHeight="1">
      <c r="I734" s="216"/>
    </row>
    <row r="735" ht="12.75" customHeight="1">
      <c r="I735" s="216"/>
    </row>
    <row r="736" ht="12.75" customHeight="1">
      <c r="I736" s="216"/>
    </row>
    <row r="737" ht="12.75" customHeight="1">
      <c r="I737" s="216"/>
    </row>
    <row r="738" ht="12.75" customHeight="1">
      <c r="I738" s="216"/>
    </row>
    <row r="739" ht="12.75" customHeight="1">
      <c r="I739" s="216"/>
    </row>
    <row r="740" ht="12.75" customHeight="1">
      <c r="I740" s="216"/>
    </row>
    <row r="741" ht="12.75" customHeight="1">
      <c r="I741" s="216"/>
    </row>
    <row r="742" ht="12.75" customHeight="1">
      <c r="I742" s="216"/>
    </row>
    <row r="743" ht="12.75" customHeight="1">
      <c r="I743" s="216"/>
    </row>
    <row r="744" ht="12.75" customHeight="1">
      <c r="I744" s="216"/>
    </row>
    <row r="745" ht="12.75" customHeight="1">
      <c r="I745" s="216"/>
    </row>
    <row r="746" ht="12.75" customHeight="1">
      <c r="I746" s="216"/>
    </row>
    <row r="747" ht="12.75" customHeight="1">
      <c r="I747" s="216"/>
    </row>
    <row r="748" ht="12.75" customHeight="1">
      <c r="I748" s="216"/>
    </row>
    <row r="749" ht="12.75" customHeight="1">
      <c r="I749" s="216"/>
    </row>
    <row r="750" ht="12.75" customHeight="1">
      <c r="I750" s="216"/>
    </row>
    <row r="751" ht="12.75" customHeight="1">
      <c r="I751" s="216"/>
    </row>
    <row r="752" ht="12.75" customHeight="1">
      <c r="I752" s="216"/>
    </row>
    <row r="753" ht="12.75" customHeight="1">
      <c r="I753" s="216"/>
    </row>
    <row r="754" ht="12.75" customHeight="1">
      <c r="I754" s="216"/>
    </row>
    <row r="755" ht="12.75" customHeight="1">
      <c r="I755" s="216"/>
    </row>
    <row r="756" ht="12.75" customHeight="1">
      <c r="I756" s="216"/>
    </row>
    <row r="757" ht="12.75" customHeight="1">
      <c r="I757" s="216"/>
    </row>
    <row r="758" ht="12.75" customHeight="1">
      <c r="I758" s="216"/>
    </row>
    <row r="759" ht="12.75" customHeight="1">
      <c r="I759" s="216"/>
    </row>
    <row r="760" ht="12.75" customHeight="1">
      <c r="I760" s="216"/>
    </row>
    <row r="761" ht="12.75" customHeight="1">
      <c r="I761" s="216"/>
    </row>
    <row r="762" ht="12.75" customHeight="1">
      <c r="I762" s="216"/>
    </row>
    <row r="763" ht="12.75" customHeight="1">
      <c r="I763" s="216"/>
    </row>
    <row r="764" ht="12.75" customHeight="1">
      <c r="I764" s="216"/>
    </row>
    <row r="765" ht="12.75" customHeight="1">
      <c r="I765" s="216"/>
    </row>
    <row r="766" ht="12.75" customHeight="1">
      <c r="I766" s="216"/>
    </row>
    <row r="767" ht="12.75" customHeight="1">
      <c r="I767" s="216"/>
    </row>
    <row r="768" ht="12.75" customHeight="1">
      <c r="I768" s="216"/>
    </row>
    <row r="769" ht="12.75" customHeight="1">
      <c r="I769" s="216"/>
    </row>
    <row r="770" ht="12.75" customHeight="1">
      <c r="I770" s="216"/>
    </row>
    <row r="771" ht="12.75" customHeight="1">
      <c r="I771" s="216"/>
    </row>
    <row r="772" ht="12.75" customHeight="1">
      <c r="I772" s="216"/>
    </row>
    <row r="773" ht="12.75" customHeight="1">
      <c r="I773" s="216"/>
    </row>
    <row r="774" ht="12.75" customHeight="1">
      <c r="I774" s="216"/>
    </row>
    <row r="775" ht="12.75" customHeight="1">
      <c r="I775" s="216"/>
    </row>
    <row r="776" ht="12.75" customHeight="1">
      <c r="I776" s="216"/>
    </row>
    <row r="777" ht="12.75" customHeight="1">
      <c r="I777" s="216"/>
    </row>
    <row r="778" ht="12.75" customHeight="1">
      <c r="I778" s="216"/>
    </row>
    <row r="779" ht="12.75" customHeight="1">
      <c r="I779" s="216"/>
    </row>
    <row r="780" ht="12.75" customHeight="1">
      <c r="I780" s="216"/>
    </row>
    <row r="781" ht="12.75" customHeight="1">
      <c r="I781" s="216"/>
    </row>
    <row r="782" ht="12.75" customHeight="1">
      <c r="I782" s="216"/>
    </row>
    <row r="783" ht="12.75" customHeight="1">
      <c r="I783" s="216"/>
    </row>
    <row r="784" ht="12.75" customHeight="1">
      <c r="I784" s="216"/>
    </row>
    <row r="785" ht="12.75" customHeight="1">
      <c r="I785" s="216"/>
    </row>
    <row r="786" ht="12.75" customHeight="1">
      <c r="I786" s="216"/>
    </row>
    <row r="787" ht="12.75" customHeight="1">
      <c r="I787" s="216"/>
    </row>
    <row r="788" ht="12.75" customHeight="1">
      <c r="I788" s="216"/>
    </row>
    <row r="789" ht="12.75" customHeight="1">
      <c r="I789" s="216"/>
    </row>
    <row r="790" ht="12.75" customHeight="1">
      <c r="I790" s="216"/>
    </row>
    <row r="791" ht="12.75" customHeight="1">
      <c r="I791" s="216"/>
    </row>
    <row r="792" ht="12.75" customHeight="1">
      <c r="I792" s="216"/>
    </row>
    <row r="793" ht="12.75" customHeight="1">
      <c r="I793" s="216"/>
    </row>
    <row r="794" ht="12.75" customHeight="1">
      <c r="I794" s="216"/>
    </row>
    <row r="795" ht="12.75" customHeight="1">
      <c r="I795" s="216"/>
    </row>
    <row r="796" ht="12.75" customHeight="1">
      <c r="I796" s="216"/>
    </row>
    <row r="797" ht="12.75" customHeight="1">
      <c r="I797" s="216"/>
    </row>
    <row r="798" ht="12.75" customHeight="1">
      <c r="I798" s="216"/>
    </row>
    <row r="799" ht="12.75" customHeight="1">
      <c r="I799" s="216"/>
    </row>
    <row r="800" ht="12.75" customHeight="1">
      <c r="I800" s="216"/>
    </row>
    <row r="801" ht="12.75" customHeight="1">
      <c r="I801" s="216"/>
    </row>
    <row r="802" ht="12.75" customHeight="1">
      <c r="I802" s="216"/>
    </row>
    <row r="803" ht="12.75" customHeight="1">
      <c r="I803" s="216"/>
    </row>
    <row r="804" ht="12.75" customHeight="1">
      <c r="I804" s="216"/>
    </row>
    <row r="805" ht="12.75" customHeight="1">
      <c r="I805" s="216"/>
    </row>
    <row r="806" ht="12.75" customHeight="1">
      <c r="I806" s="216"/>
    </row>
    <row r="807" ht="12.75" customHeight="1">
      <c r="I807" s="216"/>
    </row>
    <row r="808" ht="12.75" customHeight="1">
      <c r="I808" s="216"/>
    </row>
    <row r="809" ht="12.75" customHeight="1">
      <c r="I809" s="216"/>
    </row>
    <row r="810" ht="12.75" customHeight="1">
      <c r="I810" s="216"/>
    </row>
    <row r="811" ht="12.75" customHeight="1">
      <c r="I811" s="216"/>
    </row>
    <row r="812" ht="12.75" customHeight="1">
      <c r="I812" s="216"/>
    </row>
    <row r="813" ht="12.75" customHeight="1">
      <c r="I813" s="216"/>
    </row>
    <row r="814" ht="12.75" customHeight="1">
      <c r="I814" s="216"/>
    </row>
    <row r="815" ht="12.75" customHeight="1">
      <c r="I815" s="216"/>
    </row>
    <row r="816" ht="12.75" customHeight="1">
      <c r="I816" s="216"/>
    </row>
    <row r="817" ht="12.75" customHeight="1">
      <c r="I817" s="216"/>
    </row>
    <row r="818" ht="12.75" customHeight="1">
      <c r="I818" s="216"/>
    </row>
    <row r="819" ht="12.75" customHeight="1">
      <c r="I819" s="216"/>
    </row>
    <row r="820" ht="12.75" customHeight="1">
      <c r="I820" s="216"/>
    </row>
    <row r="821" ht="12.75" customHeight="1">
      <c r="I821" s="216"/>
    </row>
    <row r="822" ht="12.75" customHeight="1">
      <c r="I822" s="216"/>
    </row>
    <row r="823" ht="12.75" customHeight="1">
      <c r="I823" s="216"/>
    </row>
    <row r="824" ht="12.75" customHeight="1">
      <c r="I824" s="216"/>
    </row>
    <row r="825" ht="12.75" customHeight="1">
      <c r="I825" s="216"/>
    </row>
    <row r="826" ht="12.75" customHeight="1">
      <c r="I826" s="216"/>
    </row>
    <row r="827" ht="12.75" customHeight="1">
      <c r="I827" s="216"/>
    </row>
    <row r="828" ht="12.75" customHeight="1">
      <c r="I828" s="216"/>
    </row>
    <row r="829" ht="12.75" customHeight="1">
      <c r="I829" s="216"/>
    </row>
    <row r="830" ht="12.75" customHeight="1">
      <c r="I830" s="216"/>
    </row>
    <row r="831" ht="12.75" customHeight="1">
      <c r="I831" s="216"/>
    </row>
    <row r="832" ht="12.75" customHeight="1">
      <c r="I832" s="216"/>
    </row>
    <row r="833" ht="12.75" customHeight="1">
      <c r="I833" s="216"/>
    </row>
    <row r="834" ht="12.75" customHeight="1">
      <c r="I834" s="216"/>
    </row>
    <row r="835" ht="12.75" customHeight="1">
      <c r="I835" s="216"/>
    </row>
    <row r="836" ht="12.75" customHeight="1">
      <c r="I836" s="216"/>
    </row>
    <row r="837" ht="12.75" customHeight="1">
      <c r="I837" s="216"/>
    </row>
    <row r="838" ht="12.75" customHeight="1">
      <c r="I838" s="216"/>
    </row>
    <row r="839" ht="12.75" customHeight="1">
      <c r="I839" s="216"/>
    </row>
    <row r="840" ht="12.75" customHeight="1">
      <c r="I840" s="216"/>
    </row>
    <row r="841" ht="12.75" customHeight="1">
      <c r="I841" s="216"/>
    </row>
    <row r="842" ht="12.75" customHeight="1">
      <c r="I842" s="216"/>
    </row>
    <row r="843" ht="12.75" customHeight="1">
      <c r="I843" s="216"/>
    </row>
    <row r="844" ht="12.75" customHeight="1">
      <c r="I844" s="216"/>
    </row>
    <row r="845" ht="12.75" customHeight="1">
      <c r="I845" s="216"/>
    </row>
    <row r="846" ht="12.75" customHeight="1">
      <c r="I846" s="216"/>
    </row>
    <row r="847" ht="12.75" customHeight="1">
      <c r="I847" s="216"/>
    </row>
    <row r="848" ht="12.75" customHeight="1">
      <c r="I848" s="216"/>
    </row>
    <row r="849" ht="12.75" customHeight="1">
      <c r="I849" s="216"/>
    </row>
    <row r="850" ht="12.75" customHeight="1">
      <c r="I850" s="216"/>
    </row>
    <row r="851" ht="12.75" customHeight="1">
      <c r="I851" s="216"/>
    </row>
    <row r="852" ht="12.75" customHeight="1">
      <c r="I852" s="216"/>
    </row>
    <row r="853" ht="12.75" customHeight="1">
      <c r="I853" s="216"/>
    </row>
    <row r="854" ht="12.75" customHeight="1">
      <c r="I854" s="216"/>
    </row>
    <row r="855" ht="12.75" customHeight="1">
      <c r="I855" s="216"/>
    </row>
    <row r="856" ht="12.75" customHeight="1">
      <c r="I856" s="216"/>
    </row>
    <row r="857" ht="12.75" customHeight="1">
      <c r="I857" s="216"/>
    </row>
    <row r="858" ht="12.75" customHeight="1">
      <c r="I858" s="216"/>
    </row>
    <row r="859" ht="12.75" customHeight="1">
      <c r="I859" s="216"/>
    </row>
    <row r="860" ht="12.75" customHeight="1">
      <c r="I860" s="216"/>
    </row>
    <row r="861" ht="12.75" customHeight="1">
      <c r="I861" s="216"/>
    </row>
    <row r="862" ht="12.75" customHeight="1">
      <c r="I862" s="216"/>
    </row>
    <row r="863" ht="12.75" customHeight="1">
      <c r="I863" s="216"/>
    </row>
    <row r="864" ht="12.75" customHeight="1">
      <c r="I864" s="216"/>
    </row>
    <row r="865" ht="12.75" customHeight="1">
      <c r="I865" s="216"/>
    </row>
    <row r="866" ht="12.75" customHeight="1">
      <c r="I866" s="216"/>
    </row>
    <row r="867" ht="12.75" customHeight="1">
      <c r="I867" s="216"/>
    </row>
    <row r="868" ht="12.75" customHeight="1">
      <c r="I868" s="216"/>
    </row>
    <row r="869" ht="12.75" customHeight="1">
      <c r="I869" s="216"/>
    </row>
    <row r="870" ht="12.75" customHeight="1">
      <c r="I870" s="216"/>
    </row>
    <row r="871" ht="12.75" customHeight="1">
      <c r="I871" s="216"/>
    </row>
    <row r="872" ht="12.75" customHeight="1">
      <c r="I872" s="216"/>
    </row>
    <row r="873" ht="12.75" customHeight="1">
      <c r="I873" s="216"/>
    </row>
    <row r="874" ht="12.75" customHeight="1">
      <c r="I874" s="216"/>
    </row>
    <row r="875" ht="12.75" customHeight="1">
      <c r="I875" s="216"/>
    </row>
    <row r="876" ht="12.75" customHeight="1">
      <c r="I876" s="216"/>
    </row>
    <row r="877" ht="12.75" customHeight="1">
      <c r="I877" s="216"/>
    </row>
    <row r="878" ht="12.75" customHeight="1">
      <c r="I878" s="216"/>
    </row>
    <row r="879" ht="12.75" customHeight="1">
      <c r="I879" s="216"/>
    </row>
    <row r="880" ht="12.75" customHeight="1">
      <c r="I880" s="216"/>
    </row>
    <row r="881" ht="12.75" customHeight="1">
      <c r="I881" s="216"/>
    </row>
    <row r="882" ht="12.75" customHeight="1">
      <c r="I882" s="216"/>
    </row>
    <row r="883" ht="12.75" customHeight="1">
      <c r="I883" s="216"/>
    </row>
    <row r="884" ht="12.75" customHeight="1">
      <c r="I884" s="216"/>
    </row>
    <row r="885" ht="12.75" customHeight="1">
      <c r="I885" s="216"/>
    </row>
    <row r="886" ht="12.75" customHeight="1">
      <c r="I886" s="216"/>
    </row>
    <row r="887" ht="12.75" customHeight="1">
      <c r="I887" s="216"/>
    </row>
    <row r="888" ht="12.75" customHeight="1">
      <c r="I888" s="216"/>
    </row>
    <row r="889" ht="12.75" customHeight="1">
      <c r="I889" s="216"/>
    </row>
    <row r="890" ht="12.75" customHeight="1">
      <c r="I890" s="216"/>
    </row>
    <row r="891" ht="12.75" customHeight="1">
      <c r="I891" s="216"/>
    </row>
    <row r="892" ht="12.75" customHeight="1">
      <c r="I892" s="216"/>
    </row>
    <row r="893" ht="12.75" customHeight="1">
      <c r="I893" s="216"/>
    </row>
    <row r="894" ht="12.75" customHeight="1">
      <c r="I894" s="216"/>
    </row>
    <row r="895" ht="12.75" customHeight="1">
      <c r="I895" s="216"/>
    </row>
    <row r="896" ht="12.75" customHeight="1">
      <c r="I896" s="216"/>
    </row>
    <row r="897" ht="12.75" customHeight="1">
      <c r="I897" s="216"/>
    </row>
    <row r="898" ht="12.75" customHeight="1">
      <c r="I898" s="216"/>
    </row>
    <row r="899" ht="12.75" customHeight="1">
      <c r="I899" s="216"/>
    </row>
    <row r="900" ht="12.75" customHeight="1">
      <c r="I900" s="216"/>
    </row>
    <row r="901" ht="12.75" customHeight="1">
      <c r="I901" s="216"/>
    </row>
    <row r="902" ht="12.75" customHeight="1">
      <c r="I902" s="216"/>
    </row>
    <row r="903" ht="12.75" customHeight="1">
      <c r="I903" s="216"/>
    </row>
    <row r="904" ht="12.75" customHeight="1">
      <c r="I904" s="216"/>
    </row>
    <row r="905" ht="12.75" customHeight="1">
      <c r="I905" s="216"/>
    </row>
    <row r="906" ht="12.75" customHeight="1">
      <c r="I906" s="216"/>
    </row>
    <row r="907" ht="12.75" customHeight="1">
      <c r="I907" s="216"/>
    </row>
    <row r="908" ht="12.75" customHeight="1">
      <c r="I908" s="216"/>
    </row>
    <row r="909" ht="12.75" customHeight="1">
      <c r="I909" s="216"/>
    </row>
    <row r="910" ht="12.75" customHeight="1">
      <c r="I910" s="216"/>
    </row>
    <row r="911" ht="12.75" customHeight="1">
      <c r="I911" s="216"/>
    </row>
    <row r="912" ht="12.75" customHeight="1">
      <c r="I912" s="216"/>
    </row>
    <row r="913" ht="12.75" customHeight="1">
      <c r="I913" s="216"/>
    </row>
    <row r="914" ht="12.75" customHeight="1">
      <c r="I914" s="216"/>
    </row>
    <row r="915" ht="12.75" customHeight="1">
      <c r="I915" s="216"/>
    </row>
    <row r="916" ht="12.75" customHeight="1">
      <c r="I916" s="216"/>
    </row>
    <row r="917" ht="12.75" customHeight="1">
      <c r="I917" s="216"/>
    </row>
    <row r="918" ht="12.75" customHeight="1">
      <c r="I918" s="216"/>
    </row>
    <row r="919" ht="12.75" customHeight="1">
      <c r="I919" s="216"/>
    </row>
    <row r="920" ht="12.75" customHeight="1">
      <c r="I920" s="216"/>
    </row>
    <row r="921" ht="12.75" customHeight="1">
      <c r="I921" s="216"/>
    </row>
    <row r="922" ht="12.75" customHeight="1">
      <c r="I922" s="216"/>
    </row>
    <row r="923" ht="12.75" customHeight="1">
      <c r="I923" s="216"/>
    </row>
    <row r="924" ht="12.75" customHeight="1">
      <c r="I924" s="216"/>
    </row>
    <row r="925" ht="12.75" customHeight="1">
      <c r="I925" s="216"/>
    </row>
    <row r="926" ht="12.75" customHeight="1">
      <c r="I926" s="216"/>
    </row>
    <row r="927" ht="12.75" customHeight="1">
      <c r="I927" s="216"/>
    </row>
    <row r="928" ht="12.75" customHeight="1">
      <c r="I928" s="216"/>
    </row>
    <row r="929" ht="12.75" customHeight="1">
      <c r="I929" s="216"/>
    </row>
    <row r="930" ht="12.75" customHeight="1">
      <c r="I930" s="216"/>
    </row>
    <row r="931" ht="12.75" customHeight="1">
      <c r="I931" s="216"/>
    </row>
    <row r="932" ht="12.75" customHeight="1">
      <c r="I932" s="216"/>
    </row>
    <row r="933" ht="12.75" customHeight="1">
      <c r="I933" s="216"/>
    </row>
    <row r="934" ht="12.75" customHeight="1">
      <c r="I934" s="216"/>
    </row>
    <row r="935" ht="12.75" customHeight="1">
      <c r="I935" s="216"/>
    </row>
    <row r="936" ht="12.75" customHeight="1">
      <c r="I936" s="216"/>
    </row>
    <row r="937" ht="12.75" customHeight="1">
      <c r="I937" s="216"/>
    </row>
    <row r="938" ht="12.75" customHeight="1">
      <c r="I938" s="216"/>
    </row>
    <row r="939" ht="12.75" customHeight="1">
      <c r="I939" s="216"/>
    </row>
    <row r="940" ht="12.75" customHeight="1">
      <c r="I940" s="216"/>
    </row>
    <row r="941" ht="12.75" customHeight="1">
      <c r="I941" s="216"/>
    </row>
    <row r="942" ht="12.75" customHeight="1">
      <c r="I942" s="216"/>
    </row>
    <row r="943" ht="12.75" customHeight="1">
      <c r="I943" s="216"/>
    </row>
    <row r="944" ht="12.75" customHeight="1">
      <c r="I944" s="216"/>
    </row>
    <row r="945" ht="12.75" customHeight="1">
      <c r="I945" s="216"/>
    </row>
    <row r="946" ht="12.75" customHeight="1">
      <c r="I946" s="216"/>
    </row>
    <row r="947" ht="12.75" customHeight="1">
      <c r="I947" s="216"/>
    </row>
    <row r="948" ht="12.75" customHeight="1">
      <c r="I948" s="216"/>
    </row>
    <row r="949" ht="12.75" customHeight="1">
      <c r="I949" s="216"/>
    </row>
    <row r="950" ht="12.75" customHeight="1">
      <c r="I950" s="216"/>
    </row>
    <row r="951" ht="12.75" customHeight="1">
      <c r="I951" s="216"/>
    </row>
    <row r="952" ht="12.75" customHeight="1">
      <c r="I952" s="216"/>
    </row>
    <row r="953" ht="12.75" customHeight="1">
      <c r="I953" s="216"/>
    </row>
    <row r="954" ht="12.75" customHeight="1">
      <c r="I954" s="216"/>
    </row>
    <row r="955" ht="12.75" customHeight="1">
      <c r="I955" s="216"/>
    </row>
    <row r="956" ht="12.75" customHeight="1">
      <c r="I956" s="216"/>
    </row>
    <row r="957" ht="12.75" customHeight="1">
      <c r="I957" s="216"/>
    </row>
    <row r="958" ht="12.75" customHeight="1">
      <c r="I958" s="216"/>
    </row>
    <row r="959" ht="12.75" customHeight="1">
      <c r="I959" s="216"/>
    </row>
    <row r="960" ht="12.75" customHeight="1">
      <c r="I960" s="216"/>
    </row>
    <row r="961" ht="12.75" customHeight="1">
      <c r="I961" s="216"/>
    </row>
    <row r="962" ht="12.75" customHeight="1">
      <c r="I962" s="216"/>
    </row>
    <row r="963" ht="12.75" customHeight="1">
      <c r="I963" s="216"/>
    </row>
    <row r="964" ht="12.75" customHeight="1">
      <c r="I964" s="216"/>
    </row>
    <row r="965" ht="12.75" customHeight="1">
      <c r="I965" s="216"/>
    </row>
    <row r="966" ht="12.75" customHeight="1">
      <c r="I966" s="216"/>
    </row>
    <row r="967" ht="12.75" customHeight="1">
      <c r="I967" s="216"/>
    </row>
    <row r="968" ht="12.75" customHeight="1">
      <c r="I968" s="216"/>
    </row>
    <row r="969" ht="12.75" customHeight="1">
      <c r="I969" s="216"/>
    </row>
    <row r="970" ht="12.75" customHeight="1">
      <c r="I970" s="216"/>
    </row>
    <row r="971" ht="12.75" customHeight="1">
      <c r="I971" s="216"/>
    </row>
    <row r="972" ht="12.75" customHeight="1">
      <c r="I972" s="216"/>
    </row>
    <row r="973" ht="12.75" customHeight="1">
      <c r="I973" s="216"/>
    </row>
    <row r="974" ht="12.75" customHeight="1">
      <c r="I974" s="216"/>
    </row>
    <row r="975" ht="12.75" customHeight="1">
      <c r="I975" s="216"/>
    </row>
    <row r="976" ht="12.75" customHeight="1">
      <c r="I976" s="216"/>
    </row>
    <row r="977" ht="12.75" customHeight="1">
      <c r="I977" s="216"/>
    </row>
    <row r="978" ht="12.75" customHeight="1">
      <c r="I978" s="216"/>
    </row>
    <row r="979" ht="12.75" customHeight="1">
      <c r="I979" s="216"/>
    </row>
    <row r="980" ht="12.75" customHeight="1">
      <c r="I980" s="216"/>
    </row>
    <row r="981" ht="12.75" customHeight="1">
      <c r="I981" s="216"/>
    </row>
    <row r="982" ht="12.75" customHeight="1">
      <c r="I982" s="216"/>
    </row>
    <row r="983" ht="12.75" customHeight="1">
      <c r="I983" s="216"/>
    </row>
    <row r="984" ht="12.75" customHeight="1">
      <c r="I984" s="216"/>
    </row>
    <row r="985" ht="12.75" customHeight="1">
      <c r="I985" s="216"/>
    </row>
    <row r="986" ht="12.75" customHeight="1">
      <c r="I986" s="216"/>
    </row>
    <row r="987" ht="12.75" customHeight="1">
      <c r="I987" s="216"/>
    </row>
    <row r="988" ht="12.75" customHeight="1">
      <c r="I988" s="216"/>
    </row>
    <row r="989" ht="12.75" customHeight="1">
      <c r="I989" s="216"/>
    </row>
    <row r="990" ht="12.75" customHeight="1">
      <c r="I990" s="216"/>
    </row>
    <row r="991" ht="12.75" customHeight="1">
      <c r="I991" s="216"/>
    </row>
    <row r="992" ht="12.75" customHeight="1">
      <c r="I992" s="216"/>
    </row>
    <row r="993" ht="12.75" customHeight="1">
      <c r="I993" s="216"/>
    </row>
    <row r="994" ht="12.75" customHeight="1">
      <c r="I994" s="216"/>
    </row>
    <row r="995" ht="12.75" customHeight="1">
      <c r="I995" s="216"/>
    </row>
    <row r="996" ht="12.75" customHeight="1">
      <c r="I996" s="216"/>
    </row>
    <row r="997" ht="12.75" customHeight="1">
      <c r="I997" s="216"/>
    </row>
    <row r="998" ht="12.75" customHeight="1">
      <c r="I998" s="216"/>
    </row>
    <row r="999" ht="12.75" customHeight="1">
      <c r="I999" s="216"/>
    </row>
    <row r="1000" ht="12.75" customHeight="1">
      <c r="I1000" s="216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